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675" windowHeight="7965"/>
  </bookViews>
  <sheets>
    <sheet name="HOW TO" sheetId="7" r:id="rId1"/>
    <sheet name="CIP-Diploma" sheetId="1" r:id="rId2"/>
    <sheet name="CIP-Degree" sheetId="2" r:id="rId3"/>
    <sheet name="O-NET Profiles" sheetId="5" r:id="rId4"/>
    <sheet name="Costs" sheetId="6" r:id="rId5"/>
    <sheet name="Rates" sheetId="8" r:id="rId6"/>
    <sheet name="Room-Transportation" sheetId="9" r:id="rId7"/>
  </sheets>
  <calcPr calcId="125725"/>
</workbook>
</file>

<file path=xl/calcChain.xml><?xml version="1.0" encoding="utf-8"?>
<calcChain xmlns="http://schemas.openxmlformats.org/spreadsheetml/2006/main">
  <c r="C18" i="6"/>
  <c r="C17"/>
  <c r="C16"/>
  <c r="H2" i="8" l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H33"/>
  <c r="H32"/>
  <c r="H31"/>
  <c r="H30"/>
  <c r="H29"/>
  <c r="H28"/>
  <c r="E33"/>
  <c r="E32"/>
  <c r="E31"/>
  <c r="E30"/>
  <c r="E29"/>
  <c r="E28"/>
  <c r="C8" i="6" l="1"/>
  <c r="C4"/>
  <c r="C3"/>
  <c r="C7"/>
  <c r="C11"/>
  <c r="C6"/>
  <c r="C5"/>
  <c r="C10"/>
  <c r="C9"/>
  <c r="C15"/>
  <c r="C14"/>
  <c r="D12"/>
  <c r="C12"/>
  <c r="C13"/>
  <c r="C28"/>
  <c r="C29"/>
  <c r="C27"/>
</calcChain>
</file>

<file path=xl/sharedStrings.xml><?xml version="1.0" encoding="utf-8"?>
<sst xmlns="http://schemas.openxmlformats.org/spreadsheetml/2006/main" count="357" uniqueCount="140">
  <si>
    <t>Gwinnett College - Lilburn</t>
  </si>
  <si>
    <t>DIPLOMA</t>
  </si>
  <si>
    <t>CAMPUS</t>
  </si>
  <si>
    <t>PROGRAM NAME</t>
  </si>
  <si>
    <t>CIP CODE</t>
  </si>
  <si>
    <t>CIP PROGRAM NAME</t>
  </si>
  <si>
    <t>GCL</t>
  </si>
  <si>
    <t>Accounting</t>
  </si>
  <si>
    <t>Administrative Assisting</t>
  </si>
  <si>
    <t>Computer Operations</t>
  </si>
  <si>
    <t>Legal Secretarial Science</t>
  </si>
  <si>
    <t>Massage Therapy</t>
  </si>
  <si>
    <t>Medical Assisting</t>
  </si>
  <si>
    <t>Medical Office Administration</t>
  </si>
  <si>
    <t>Paralegal Studies</t>
  </si>
  <si>
    <t>Data Entry/Microcomputer Applications, General</t>
  </si>
  <si>
    <t>Legal Administrative Assistant/Secretary</t>
  </si>
  <si>
    <t>Legal Assistant/Paralegal</t>
  </si>
  <si>
    <t>Medical Office Assistant/Specialist</t>
  </si>
  <si>
    <t>Massage Therapy/Therapeutic Massage</t>
  </si>
  <si>
    <t>Medical/Clinical Assistant</t>
  </si>
  <si>
    <t>Business Administration and Management, General</t>
  </si>
  <si>
    <t>Administrative Assistant and Secretarial Science, General</t>
  </si>
  <si>
    <t>AS-Paralegal Studies</t>
  </si>
  <si>
    <t>AS-Medical Assisting</t>
  </si>
  <si>
    <t>AS-Business</t>
  </si>
  <si>
    <t>GCSS</t>
  </si>
  <si>
    <t>TMAS</t>
  </si>
  <si>
    <t>Professional Massage Therapy</t>
  </si>
  <si>
    <t>Allied Health and Medical Assisting Services, Other</t>
  </si>
  <si>
    <t>MC</t>
  </si>
  <si>
    <t>Medical Insurance Billing and Coding</t>
  </si>
  <si>
    <t>Cosmetology</t>
  </si>
  <si>
    <t>Medical Assistant</t>
  </si>
  <si>
    <t>Dental Assistant</t>
  </si>
  <si>
    <t>AS-Medical Administration</t>
  </si>
  <si>
    <t>AS-Business Administration</t>
  </si>
  <si>
    <t>AS-Diagnostic Medical Ultrasound</t>
  </si>
  <si>
    <t>Diagnostic Medical Sonography/Sonograper and Ultrasound Technician</t>
  </si>
  <si>
    <t>Medical Office Management/Administration</t>
  </si>
  <si>
    <t>Cosmetology/Cosmetologist, General</t>
  </si>
  <si>
    <t>Dental Assisting/Assistant</t>
  </si>
  <si>
    <t>Medical Insurance Specialist/Medical Biller</t>
  </si>
  <si>
    <t>http://www.onetonline.org/link/summary/43-6011.00</t>
  </si>
  <si>
    <t>http://www.onetonline.org/link/summary/43-9061.00</t>
  </si>
  <si>
    <t>http://www.onetonline.org/link/summary/43-3031.00</t>
  </si>
  <si>
    <t>http://www.onetonline.org/link/summary/43-6012.00</t>
  </si>
  <si>
    <t>http://www.onetonline.org/link/summary/31-9011.00</t>
  </si>
  <si>
    <t>http://www.onetonline.org/link/summary/31-9092.00</t>
  </si>
  <si>
    <t>http://www.onetonline.org/link/summary/43-6013.00</t>
  </si>
  <si>
    <t>http://www.onetonline.org/link/summary/23-2011.00</t>
  </si>
  <si>
    <t>Gwinnett College - Sandy Springs</t>
  </si>
  <si>
    <t>Meridian College</t>
  </si>
  <si>
    <t>http://www.onetonline.org/link/summary/29-2071.00</t>
  </si>
  <si>
    <t>http://www.onetonline.org/link/summary/31-9091.00</t>
  </si>
  <si>
    <t>http://www.onetonline.org/link/summary/39-5012.00</t>
  </si>
  <si>
    <t>http://www.onetonline.org/link/summary/43-9199.00</t>
  </si>
  <si>
    <t>http://www.onetonline.org/link/summary/29-2032.00</t>
  </si>
  <si>
    <t>The Medical Arts School</t>
  </si>
  <si>
    <t>DEGREE</t>
  </si>
  <si>
    <t>TUITION/FEES</t>
  </si>
  <si>
    <t>BOOKS</t>
  </si>
  <si>
    <t>RETENTION RATE</t>
  </si>
  <si>
    <t>PLACEMENT RATE</t>
  </si>
  <si>
    <t>MEDIAN LOAN DEBT</t>
  </si>
  <si>
    <t>HOW TO USE THIS DOCUMENT</t>
  </si>
  <si>
    <t>This spreadsheet was created with you, the potential student, in mind. Whichever campus</t>
  </si>
  <si>
    <t>you attend, the required consumer information disclosures are present in this document.</t>
  </si>
  <si>
    <t>http://nces.ed.gov/ipeds/cipcode/search.aspx?y=55</t>
  </si>
  <si>
    <t>Each tab at the bottom has different data that can be used to educate yourself further in the</t>
  </si>
  <si>
    <t>different programs of study that we offer at each location. Please note that not all programs</t>
  </si>
  <si>
    <t>are offered at each location, so when you go to look at each program, remember to check</t>
  </si>
  <si>
    <r>
      <t xml:space="preserve">the column titled </t>
    </r>
    <r>
      <rPr>
        <i/>
        <sz val="11"/>
        <color theme="1"/>
        <rFont val="Calibri"/>
        <family val="2"/>
        <scheme val="minor"/>
      </rPr>
      <t>CAMPUS</t>
    </r>
    <r>
      <rPr>
        <sz val="11"/>
        <color theme="1"/>
        <rFont val="Calibri"/>
        <family val="2"/>
        <scheme val="minor"/>
      </rPr>
      <t xml:space="preserve"> to ensure you are choosing the correct one!</t>
    </r>
  </si>
  <si>
    <t>Gwinnett College, Lilburn, GA - GCL</t>
  </si>
  <si>
    <t>Gwinnett College - Sandy Springs, Sandy Springs, GA - GCSS</t>
  </si>
  <si>
    <t>Meridian College, Sarasota, FL - MC</t>
  </si>
  <si>
    <t>The Medical Arts School, Raleigh, NC - TMAS</t>
  </si>
  <si>
    <t>CIP-Diploma/Degree</t>
  </si>
  <si>
    <t>This website is how you can look up the career field in which you are being prepared to work.</t>
  </si>
  <si>
    <t>Simply copy the CIP Code and paste it into the search field in the website listed above.</t>
  </si>
  <si>
    <t>Please note that this information is very basic.</t>
  </si>
  <si>
    <t>O-NET Profiles</t>
  </si>
  <si>
    <t>Click the link (or copy/paste into your browser) to see more detailed information about</t>
  </si>
  <si>
    <t>the occupation that each program is preparing you to work. These links are much more</t>
  </si>
  <si>
    <t xml:space="preserve">detailed and will give you a good understanding of daily and weekly tasks you will be </t>
  </si>
  <si>
    <t>likely to complete within your chosen career field.</t>
  </si>
  <si>
    <t>Costs</t>
  </si>
  <si>
    <t>PROGRAM</t>
  </si>
  <si>
    <t>These are the tuition, fees, and textbooks costs for each program at each location. Please</t>
  </si>
  <si>
    <t>note that costs at each campus are different based on a variety of factors including program</t>
  </si>
  <si>
    <t>length, diploma versus degree, etc.</t>
  </si>
  <si>
    <t>ALL COSTS ARE CURRENT AS OF JANUARY 1, 2014</t>
  </si>
  <si>
    <t>Rates</t>
  </si>
  <si>
    <t>These are the retention and placement rates that are required to be calculated for each</t>
  </si>
  <si>
    <t>program. Please note that these rates have different methodologies of calculation based</t>
  </si>
  <si>
    <t>on different lengths of programs and different accreditation bodies.</t>
  </si>
  <si>
    <t>Please contact Ty Davis if you have any questions in regards how to read this information;</t>
  </si>
  <si>
    <t>Tdavis@gwinnettcollege.edu</t>
  </si>
  <si>
    <t>We look forward to having you as a student at one of our institutions!</t>
  </si>
  <si>
    <t>RETENTION NUMBERS</t>
  </si>
  <si>
    <t>PLACEMENT NUMBERS</t>
  </si>
  <si>
    <t>Computer Information Systems/Business Administration</t>
  </si>
  <si>
    <t>AS-Business /MOA</t>
  </si>
  <si>
    <t>AS-Business/CIT</t>
  </si>
  <si>
    <t>N/A</t>
  </si>
  <si>
    <t>How to calculate retention numbers for  RETENTION/PLACEMENT by campus;</t>
  </si>
  <si>
    <t>between July 1 and June 30. The Placement rate is calculated by the following method - (working in field + working in</t>
  </si>
  <si>
    <t>related field) divided by (working in field + working in related field + working out of field + interested but not employed).</t>
  </si>
  <si>
    <r>
      <rPr>
        <b/>
        <sz val="11"/>
        <color theme="1"/>
        <rFont val="Calibri"/>
        <family val="2"/>
        <scheme val="minor"/>
      </rPr>
      <t>GCL</t>
    </r>
    <r>
      <rPr>
        <sz val="11"/>
        <color theme="1"/>
        <rFont val="Calibri"/>
        <family val="2"/>
        <scheme val="minor"/>
      </rPr>
      <t xml:space="preserve"> - Retention rate is calculated by the following; (active/graduated students) divided by (new + reentering students)</t>
    </r>
  </si>
  <si>
    <t xml:space="preserve">The calculation is as follows; (graduates) divided by (new starts + transfer ins - transfer outs). The Placement rate is </t>
  </si>
  <si>
    <t>Professional Massage Therapy - Day</t>
  </si>
  <si>
    <t>Professional Massage Therapy - Night</t>
  </si>
  <si>
    <t>Medical Assisting - Day</t>
  </si>
  <si>
    <t>Medical Assisting - Night</t>
  </si>
  <si>
    <t>Medical Office Administration - Day</t>
  </si>
  <si>
    <t>Medical Office Administration - Night</t>
  </si>
  <si>
    <t>Massage Therapy - Day</t>
  </si>
  <si>
    <t>Massage Therapy - Night</t>
  </si>
  <si>
    <r>
      <rPr>
        <b/>
        <sz val="11"/>
        <color theme="1"/>
        <rFont val="Calibri"/>
        <family val="2"/>
        <scheme val="minor"/>
      </rPr>
      <t>TMAS</t>
    </r>
    <r>
      <rPr>
        <sz val="11"/>
        <color theme="1"/>
        <rFont val="Calibri"/>
        <family val="2"/>
        <scheme val="minor"/>
      </rPr>
      <t xml:space="preserve"> - The Retention rate is calculated on a cohort basis of all students who are expected to graduate in a calendar year.</t>
    </r>
  </si>
  <si>
    <t>calculated by the following method; (working in field) divided by (total graduates in cohort - waivers).</t>
  </si>
  <si>
    <r>
      <rPr>
        <b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 xml:space="preserve"> - Retention rate is calculated by the following method; (graduates) divided by (new students + transfer ins</t>
    </r>
  </si>
  <si>
    <t>+ transfer outs - withdrawals). The Placement rate is calculated as follows; (employed in field) divided by (graduates</t>
  </si>
  <si>
    <t>- students ineligible to work). Both rates are those reported on the most recent annual report.</t>
  </si>
  <si>
    <r>
      <rPr>
        <b/>
        <sz val="11"/>
        <color theme="1"/>
        <rFont val="Calibri"/>
        <family val="2"/>
        <scheme val="minor"/>
      </rPr>
      <t>GCSS</t>
    </r>
    <r>
      <rPr>
        <sz val="11"/>
        <color theme="1"/>
        <rFont val="Calibri"/>
        <family val="2"/>
        <scheme val="minor"/>
      </rPr>
      <t xml:space="preserve"> - Retention rate is calculated by the following method; (graduates) divided by (new students + transfer ins</t>
    </r>
  </si>
  <si>
    <t>CAMPUS/CAMPUS CODE:</t>
  </si>
  <si>
    <t>LENGTH IN MONTHS</t>
  </si>
  <si>
    <t>STUDENTS WHO LIVE WITH PARENTS</t>
  </si>
  <si>
    <t>Room/Board</t>
  </si>
  <si>
    <t>STUDENTS WHO DO NOT LIVE WITH PARENTS</t>
  </si>
  <si>
    <t xml:space="preserve">The national average for ROOM costs for students are below. Please note these costs are </t>
  </si>
  <si>
    <t>AVERAGES and may not be correct for each individual.</t>
  </si>
  <si>
    <t>ROOM and BOARD</t>
  </si>
  <si>
    <t>TRANSPORTATION</t>
  </si>
  <si>
    <t xml:space="preserve">The national average for TRANSPORTATION costs for students are below. Please note these </t>
  </si>
  <si>
    <t>costs are  AVERAGES and may not be correct for each individual.</t>
  </si>
  <si>
    <t>Transportation</t>
  </si>
  <si>
    <t>Room-Transportation</t>
  </si>
  <si>
    <t>These costs are the amounts that you would be expected to pay for room/board and</t>
  </si>
  <si>
    <t>transportation, according to national averages. They are not direct costs from our schools</t>
  </si>
  <si>
    <t>(like tuition, as an example), but are things worth noting when calculating a budget.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</si>
</sst>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164" fontId="0" fillId="0" borderId="0" xfId="0" quotePrefix="1" applyNumberFormat="1" applyAlignment="1">
      <alignment horizontal="right"/>
    </xf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0" borderId="0" xfId="4" applyAlignment="1" applyProtection="1"/>
    <xf numFmtId="0" fontId="3" fillId="0" borderId="0" xfId="0" applyFont="1" applyAlignment="1">
      <alignment horizontal="center"/>
    </xf>
    <xf numFmtId="0" fontId="1" fillId="0" borderId="0" xfId="0" applyFont="1" applyFill="1"/>
    <xf numFmtId="0" fontId="0" fillId="0" borderId="1" xfId="0" applyBorder="1"/>
    <xf numFmtId="0" fontId="5" fillId="0" borderId="1" xfId="4" applyBorder="1" applyAlignment="1" applyProtection="1"/>
    <xf numFmtId="0" fontId="4" fillId="0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44" fontId="0" fillId="0" borderId="0" xfId="2" applyFont="1"/>
    <xf numFmtId="9" fontId="0" fillId="0" borderId="0" xfId="3" applyFont="1"/>
    <xf numFmtId="165" fontId="0" fillId="0" borderId="0" xfId="1" applyNumberFormat="1" applyFont="1" applyAlignment="1">
      <alignment horizontal="right"/>
    </xf>
    <xf numFmtId="0" fontId="0" fillId="0" borderId="0" xfId="0" quotePrefix="1"/>
    <xf numFmtId="0" fontId="0" fillId="0" borderId="1" xfId="0" quotePrefix="1" applyBorder="1"/>
    <xf numFmtId="0" fontId="6" fillId="0" borderId="1" xfId="0" applyFont="1" applyBorder="1"/>
    <xf numFmtId="164" fontId="0" fillId="0" borderId="0" xfId="0" quotePrefix="1" applyNumberFormat="1" applyFill="1" applyAlignment="1">
      <alignment horizontal="right"/>
    </xf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4" applyFill="1" applyAlignment="1" applyProtection="1"/>
    <xf numFmtId="0" fontId="7" fillId="0" borderId="0" xfId="0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davis@gwinnettcollege.edu" TargetMode="External"/><Relationship Id="rId1" Type="http://schemas.openxmlformats.org/officeDocument/2006/relationships/hyperlink" Target="http://nces.ed.gov/ipeds/cipcode/search.aspx?y=5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winnettcollege.edu/12-diploma-medical.html" TargetMode="External"/><Relationship Id="rId13" Type="http://schemas.openxmlformats.org/officeDocument/2006/relationships/hyperlink" Target="http://www.risingspirit.edu/productsMOA.htm" TargetMode="External"/><Relationship Id="rId18" Type="http://schemas.openxmlformats.org/officeDocument/2006/relationships/hyperlink" Target="http://www.meridian.edu/programs/dental-assistant/" TargetMode="External"/><Relationship Id="rId3" Type="http://schemas.openxmlformats.org/officeDocument/2006/relationships/hyperlink" Target="http://www.gwinnettcollege.edu/15-diploma-computer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gwinnettcollege.edu/12_diploma_computer.html" TargetMode="External"/><Relationship Id="rId12" Type="http://schemas.openxmlformats.org/officeDocument/2006/relationships/hyperlink" Target="http://www.risingspirit.edu/productsMG.htm" TargetMode="External"/><Relationship Id="rId17" Type="http://schemas.openxmlformats.org/officeDocument/2006/relationships/hyperlink" Target="http://www.meridian.edu/programs/cosmetology/" TargetMode="External"/><Relationship Id="rId2" Type="http://schemas.openxmlformats.org/officeDocument/2006/relationships/hyperlink" Target="http://www.gwinnettcollege.edu/18-diploma-paralegal-program.htm" TargetMode="External"/><Relationship Id="rId16" Type="http://schemas.openxmlformats.org/officeDocument/2006/relationships/hyperlink" Target="http://www.medicalartsschool.com/productsMOA.htm" TargetMode="External"/><Relationship Id="rId20" Type="http://schemas.openxmlformats.org/officeDocument/2006/relationships/hyperlink" Target="http://www.meridian.edu/programs/medical-insurance-billing-and-coding/" TargetMode="External"/><Relationship Id="rId1" Type="http://schemas.openxmlformats.org/officeDocument/2006/relationships/hyperlink" Target="http://nces.ed.gov/ipeds/cipcode/search.aspx?y=55" TargetMode="External"/><Relationship Id="rId6" Type="http://schemas.openxmlformats.org/officeDocument/2006/relationships/hyperlink" Target="http://www.gwinnettcollege.edu/12-diploma-accounting.html" TargetMode="External"/><Relationship Id="rId11" Type="http://schemas.openxmlformats.org/officeDocument/2006/relationships/hyperlink" Target="http://www.risingspirit.edu/productsMA.htm" TargetMode="External"/><Relationship Id="rId5" Type="http://schemas.openxmlformats.org/officeDocument/2006/relationships/hyperlink" Target="http://www.gwinnettcollege.edu/12-diploma-assistant.html" TargetMode="External"/><Relationship Id="rId15" Type="http://schemas.openxmlformats.org/officeDocument/2006/relationships/hyperlink" Target="http://www.medicalartsschool.com/productsMA.htm" TargetMode="External"/><Relationship Id="rId10" Type="http://schemas.openxmlformats.org/officeDocument/2006/relationships/hyperlink" Target="http://www.gwinnettcollege.edu/12-diploma-assistant.html" TargetMode="External"/><Relationship Id="rId19" Type="http://schemas.openxmlformats.org/officeDocument/2006/relationships/hyperlink" Target="http://www.meridian.edu/programs/medical-assistant/" TargetMode="External"/><Relationship Id="rId4" Type="http://schemas.openxmlformats.org/officeDocument/2006/relationships/hyperlink" Target="http://www.gwinnettcollege.edu/15-diploma-medical.html" TargetMode="External"/><Relationship Id="rId9" Type="http://schemas.openxmlformats.org/officeDocument/2006/relationships/hyperlink" Target="http://www.gwinnettcollege.edu/9-diploma-massage.htm" TargetMode="External"/><Relationship Id="rId14" Type="http://schemas.openxmlformats.org/officeDocument/2006/relationships/hyperlink" Target="http://www.medicalartsschool.com/products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ridian.edu/programs/medical-assisting/" TargetMode="External"/><Relationship Id="rId3" Type="http://schemas.openxmlformats.org/officeDocument/2006/relationships/hyperlink" Target="http://www.gwinnettcollege.edu/18-degree-business.htm" TargetMode="External"/><Relationship Id="rId7" Type="http://schemas.openxmlformats.org/officeDocument/2006/relationships/hyperlink" Target="http://www.meridian.edu/programs/business-administration/" TargetMode="External"/><Relationship Id="rId2" Type="http://schemas.openxmlformats.org/officeDocument/2006/relationships/hyperlink" Target="http://www.gwinnettcollege.edu/21-degree-paralegal-studies.htm" TargetMode="External"/><Relationship Id="rId1" Type="http://schemas.openxmlformats.org/officeDocument/2006/relationships/hyperlink" Target="http://nces.ed.gov/ipeds/cipcode/search.aspx?y=55" TargetMode="External"/><Relationship Id="rId6" Type="http://schemas.openxmlformats.org/officeDocument/2006/relationships/hyperlink" Target="http://www.meridian.edu/programs/medical-administration/" TargetMode="External"/><Relationship Id="rId5" Type="http://schemas.openxmlformats.org/officeDocument/2006/relationships/hyperlink" Target="http://www.meridian.edu/programs/diagnostic-medical-ultrasound/" TargetMode="External"/><Relationship Id="rId4" Type="http://schemas.openxmlformats.org/officeDocument/2006/relationships/hyperlink" Target="http://www.gwinnettcollege.edu/18-degree-medical.htm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etonline.org/link/summary/43-3031.00" TargetMode="External"/><Relationship Id="rId13" Type="http://schemas.openxmlformats.org/officeDocument/2006/relationships/hyperlink" Target="http://www.onetonline.org/link/summary/43-6012.00" TargetMode="External"/><Relationship Id="rId18" Type="http://schemas.openxmlformats.org/officeDocument/2006/relationships/hyperlink" Target="http://www.onetonline.org/link/summary/31-9092.00" TargetMode="External"/><Relationship Id="rId26" Type="http://schemas.openxmlformats.org/officeDocument/2006/relationships/hyperlink" Target="http://www.onetonline.org/link/summary/31-9011.00" TargetMode="External"/><Relationship Id="rId3" Type="http://schemas.openxmlformats.org/officeDocument/2006/relationships/hyperlink" Target="http://www.onetonline.org/link/summary/43-3031.00" TargetMode="External"/><Relationship Id="rId21" Type="http://schemas.openxmlformats.org/officeDocument/2006/relationships/hyperlink" Target="http://www.onetonline.org/link/summary/39-5012.00" TargetMode="External"/><Relationship Id="rId7" Type="http://schemas.openxmlformats.org/officeDocument/2006/relationships/hyperlink" Target="http://www.onetonline.org/link/summary/43-6013.00" TargetMode="External"/><Relationship Id="rId12" Type="http://schemas.openxmlformats.org/officeDocument/2006/relationships/hyperlink" Target="http://www.onetonline.org/link/summary/43-9061.00" TargetMode="External"/><Relationship Id="rId17" Type="http://schemas.openxmlformats.org/officeDocument/2006/relationships/hyperlink" Target="http://www.onetonline.org/link/summary/31-9011.00" TargetMode="External"/><Relationship Id="rId25" Type="http://schemas.openxmlformats.org/officeDocument/2006/relationships/hyperlink" Target="http://www.onetonline.org/link/summary/29-2032.00" TargetMode="External"/><Relationship Id="rId2" Type="http://schemas.openxmlformats.org/officeDocument/2006/relationships/hyperlink" Target="http://www.onetonline.org/link/summary/31-9092.00" TargetMode="External"/><Relationship Id="rId16" Type="http://schemas.openxmlformats.org/officeDocument/2006/relationships/hyperlink" Target="http://www.onetonline.org/link/summary/43-6011.00" TargetMode="External"/><Relationship Id="rId20" Type="http://schemas.openxmlformats.org/officeDocument/2006/relationships/hyperlink" Target="http://www.onetonline.org/link/summary/31-9091.00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://www.onetonline.org/link/summary/29-2071.00" TargetMode="External"/><Relationship Id="rId6" Type="http://schemas.openxmlformats.org/officeDocument/2006/relationships/hyperlink" Target="http://www.onetonline.org/link/summary/31-9011.00" TargetMode="External"/><Relationship Id="rId11" Type="http://schemas.openxmlformats.org/officeDocument/2006/relationships/hyperlink" Target="http://www.onetonline.org/link/summary/23-2011.00" TargetMode="External"/><Relationship Id="rId24" Type="http://schemas.openxmlformats.org/officeDocument/2006/relationships/hyperlink" Target="http://www.onetonline.org/link/summary/29-2071.00" TargetMode="External"/><Relationship Id="rId5" Type="http://schemas.openxmlformats.org/officeDocument/2006/relationships/hyperlink" Target="http://www.onetonline.org/link/summary/43-9061.00" TargetMode="External"/><Relationship Id="rId15" Type="http://schemas.openxmlformats.org/officeDocument/2006/relationships/hyperlink" Target="http://www.onetonline.org/link/summary/23-2011.00" TargetMode="External"/><Relationship Id="rId23" Type="http://schemas.openxmlformats.org/officeDocument/2006/relationships/hyperlink" Target="http://www.onetonline.org/link/summary/31-9092.00" TargetMode="External"/><Relationship Id="rId28" Type="http://schemas.openxmlformats.org/officeDocument/2006/relationships/hyperlink" Target="http://www.onetonline.org/link/summary/43-6013.00" TargetMode="External"/><Relationship Id="rId10" Type="http://schemas.openxmlformats.org/officeDocument/2006/relationships/hyperlink" Target="http://www.onetonline.org/link/summary/31-9092.00" TargetMode="External"/><Relationship Id="rId19" Type="http://schemas.openxmlformats.org/officeDocument/2006/relationships/hyperlink" Target="http://www.onetonline.org/link/summary/43-6013.00" TargetMode="External"/><Relationship Id="rId4" Type="http://schemas.openxmlformats.org/officeDocument/2006/relationships/hyperlink" Target="http://www.onetonline.org/link/summary/43-6011.00" TargetMode="External"/><Relationship Id="rId9" Type="http://schemas.openxmlformats.org/officeDocument/2006/relationships/hyperlink" Target="http://www.onetonline.org/link/summary/43-9061.00" TargetMode="External"/><Relationship Id="rId14" Type="http://schemas.openxmlformats.org/officeDocument/2006/relationships/hyperlink" Target="http://www.onetonline.org/link/summary/31-9092.00" TargetMode="External"/><Relationship Id="rId22" Type="http://schemas.openxmlformats.org/officeDocument/2006/relationships/hyperlink" Target="http://www.onetonline.org/link/summary/43-9199.00" TargetMode="External"/><Relationship Id="rId27" Type="http://schemas.openxmlformats.org/officeDocument/2006/relationships/hyperlink" Target="http://www.onetonline.org/link/summary/31-9092.0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showGridLines="0" tabSelected="1" zoomScaleNormal="100" workbookViewId="0"/>
  </sheetViews>
  <sheetFormatPr defaultRowHeight="15"/>
  <cols>
    <col min="1" max="1" width="83" customWidth="1"/>
  </cols>
  <sheetData>
    <row r="1" spans="1:1" ht="18.75">
      <c r="A1" s="13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10" spans="1:1">
      <c r="A10" s="12" t="s">
        <v>124</v>
      </c>
    </row>
    <row r="11" spans="1:1">
      <c r="A11" s="25" t="s">
        <v>73</v>
      </c>
    </row>
    <row r="12" spans="1:1">
      <c r="A12" s="26" t="s">
        <v>74</v>
      </c>
    </row>
    <row r="13" spans="1:1">
      <c r="A13" s="27" t="s">
        <v>75</v>
      </c>
    </row>
    <row r="14" spans="1:1">
      <c r="A14" s="28" t="s">
        <v>76</v>
      </c>
    </row>
    <row r="16" spans="1:1">
      <c r="A16" s="12" t="s">
        <v>77</v>
      </c>
    </row>
    <row r="17" spans="1:1">
      <c r="A17" s="6" t="s">
        <v>68</v>
      </c>
    </row>
    <row r="18" spans="1:1">
      <c r="A18" t="s">
        <v>78</v>
      </c>
    </row>
    <row r="19" spans="1:1">
      <c r="A19" t="s">
        <v>79</v>
      </c>
    </row>
    <row r="20" spans="1:1">
      <c r="A20" t="s">
        <v>80</v>
      </c>
    </row>
    <row r="22" spans="1:1">
      <c r="A22" s="12" t="s">
        <v>81</v>
      </c>
    </row>
    <row r="23" spans="1:1">
      <c r="A23" t="s">
        <v>82</v>
      </c>
    </row>
    <row r="24" spans="1:1">
      <c r="A24" t="s">
        <v>83</v>
      </c>
    </row>
    <row r="25" spans="1:1">
      <c r="A25" t="s">
        <v>84</v>
      </c>
    </row>
    <row r="26" spans="1:1">
      <c r="A26" t="s">
        <v>85</v>
      </c>
    </row>
    <row r="28" spans="1:1">
      <c r="A28" s="12" t="s">
        <v>86</v>
      </c>
    </row>
    <row r="29" spans="1:1">
      <c r="A29" t="s">
        <v>88</v>
      </c>
    </row>
    <row r="30" spans="1:1">
      <c r="A30" t="s">
        <v>89</v>
      </c>
    </row>
    <row r="31" spans="1:1">
      <c r="A31" t="s">
        <v>90</v>
      </c>
    </row>
    <row r="33" spans="1:1">
      <c r="A33" s="12" t="s">
        <v>92</v>
      </c>
    </row>
    <row r="34" spans="1:1">
      <c r="A34" t="s">
        <v>93</v>
      </c>
    </row>
    <row r="35" spans="1:1">
      <c r="A35" t="s">
        <v>94</v>
      </c>
    </row>
    <row r="36" spans="1:1">
      <c r="A36" t="s">
        <v>95</v>
      </c>
    </row>
    <row r="38" spans="1:1">
      <c r="A38" s="12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  <row r="43" spans="1:1">
      <c r="A43" s="5" t="s">
        <v>98</v>
      </c>
    </row>
    <row r="44" spans="1:1">
      <c r="A44" s="5" t="s">
        <v>96</v>
      </c>
    </row>
    <row r="45" spans="1:1">
      <c r="A45" s="6" t="s">
        <v>97</v>
      </c>
    </row>
  </sheetData>
  <hyperlinks>
    <hyperlink ref="A17" r:id="rId1"/>
    <hyperlink ref="A45" r:id="rId2"/>
  </hyperlinks>
  <printOptions horizontalCentered="1" verticalCentered="1"/>
  <pageMargins left="0.7" right="0.7" top="0.75" bottom="0.75" header="0.3" footer="0.3"/>
  <pageSetup scale="88" orientation="portrait" r:id="rId3"/>
  <headerFooter>
    <oddHeader>&amp;CGAINFUL EMPLOYMENT DISCLOSURES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2" max="2" width="52.28515625" bestFit="1" customWidth="1"/>
    <col min="4" max="4" width="52.7109375" bestFit="1" customWidth="1"/>
  </cols>
  <sheetData>
    <row r="1" spans="1:5">
      <c r="A1" s="1" t="s">
        <v>1</v>
      </c>
    </row>
    <row r="2" spans="1:5" ht="45">
      <c r="A2" s="14" t="s">
        <v>2</v>
      </c>
      <c r="B2" s="14" t="s">
        <v>3</v>
      </c>
      <c r="C2" s="14" t="s">
        <v>4</v>
      </c>
      <c r="D2" s="14" t="s">
        <v>5</v>
      </c>
      <c r="E2" s="32" t="s">
        <v>125</v>
      </c>
    </row>
    <row r="3" spans="1:5">
      <c r="A3" s="25" t="s">
        <v>6</v>
      </c>
      <c r="B3" s="38" t="s">
        <v>7</v>
      </c>
      <c r="C3" s="3">
        <v>52.030099999999997</v>
      </c>
      <c r="D3" s="3" t="s">
        <v>7</v>
      </c>
      <c r="E3" s="3">
        <v>12</v>
      </c>
    </row>
    <row r="4" spans="1:5">
      <c r="A4" s="25" t="s">
        <v>6</v>
      </c>
      <c r="B4" s="38" t="s">
        <v>8</v>
      </c>
      <c r="C4" s="3">
        <v>52.040100000000002</v>
      </c>
      <c r="D4" s="3" t="s">
        <v>22</v>
      </c>
      <c r="E4" s="3">
        <v>12</v>
      </c>
    </row>
    <row r="5" spans="1:5">
      <c r="A5" s="25" t="s">
        <v>6</v>
      </c>
      <c r="B5" s="38" t="s">
        <v>101</v>
      </c>
      <c r="C5" s="3">
        <v>52.020099999999999</v>
      </c>
      <c r="D5" s="3" t="s">
        <v>21</v>
      </c>
      <c r="E5" s="3">
        <v>15</v>
      </c>
    </row>
    <row r="6" spans="1:5">
      <c r="A6" s="25" t="s">
        <v>6</v>
      </c>
      <c r="B6" s="38" t="s">
        <v>9</v>
      </c>
      <c r="C6" s="3">
        <v>11.0601</v>
      </c>
      <c r="D6" s="3" t="s">
        <v>15</v>
      </c>
      <c r="E6" s="3">
        <v>12</v>
      </c>
    </row>
    <row r="7" spans="1:5">
      <c r="A7" s="25" t="s">
        <v>6</v>
      </c>
      <c r="B7" s="38" t="s">
        <v>10</v>
      </c>
      <c r="C7" s="3">
        <v>22.030100000000001</v>
      </c>
      <c r="D7" s="3" t="s">
        <v>16</v>
      </c>
      <c r="E7" s="3">
        <v>12</v>
      </c>
    </row>
    <row r="8" spans="1:5">
      <c r="A8" s="25" t="s">
        <v>6</v>
      </c>
      <c r="B8" s="38" t="s">
        <v>11</v>
      </c>
      <c r="C8" s="3">
        <v>51.350099999999998</v>
      </c>
      <c r="D8" s="3" t="s">
        <v>19</v>
      </c>
      <c r="E8" s="3">
        <v>9</v>
      </c>
    </row>
    <row r="9" spans="1:5">
      <c r="A9" s="25" t="s">
        <v>6</v>
      </c>
      <c r="B9" s="38" t="s">
        <v>12</v>
      </c>
      <c r="C9" s="3">
        <v>51.080100000000002</v>
      </c>
      <c r="D9" s="3" t="s">
        <v>20</v>
      </c>
      <c r="E9" s="3">
        <v>15</v>
      </c>
    </row>
    <row r="10" spans="1:5">
      <c r="A10" s="25" t="s">
        <v>6</v>
      </c>
      <c r="B10" s="38" t="s">
        <v>13</v>
      </c>
      <c r="C10" s="24">
        <v>51.070999999999998</v>
      </c>
      <c r="D10" s="3" t="s">
        <v>18</v>
      </c>
      <c r="E10" s="3">
        <v>12</v>
      </c>
    </row>
    <row r="11" spans="1:5">
      <c r="A11" s="25" t="s">
        <v>6</v>
      </c>
      <c r="B11" s="38" t="s">
        <v>14</v>
      </c>
      <c r="C11" s="3">
        <v>22.030200000000001</v>
      </c>
      <c r="D11" s="3" t="s">
        <v>17</v>
      </c>
      <c r="E11" s="3">
        <v>18</v>
      </c>
    </row>
    <row r="12" spans="1:5">
      <c r="A12" s="29" t="s">
        <v>26</v>
      </c>
      <c r="B12" s="38" t="s">
        <v>11</v>
      </c>
      <c r="C12" s="3">
        <v>51.350099999999998</v>
      </c>
      <c r="D12" s="3" t="s">
        <v>19</v>
      </c>
      <c r="E12" s="3">
        <v>9</v>
      </c>
    </row>
    <row r="13" spans="1:5">
      <c r="A13" s="29" t="s">
        <v>26</v>
      </c>
      <c r="B13" s="38" t="s">
        <v>12</v>
      </c>
      <c r="C13" s="3">
        <v>51.080100000000002</v>
      </c>
      <c r="D13" s="3" t="s">
        <v>20</v>
      </c>
      <c r="E13" s="3">
        <v>12</v>
      </c>
    </row>
    <row r="14" spans="1:5">
      <c r="A14" s="29" t="s">
        <v>26</v>
      </c>
      <c r="B14" s="38" t="s">
        <v>13</v>
      </c>
      <c r="C14" s="24">
        <v>51.070999999999998</v>
      </c>
      <c r="D14" s="3" t="s">
        <v>18</v>
      </c>
      <c r="E14" s="3">
        <v>9</v>
      </c>
    </row>
    <row r="15" spans="1:5">
      <c r="A15" s="27" t="s">
        <v>30</v>
      </c>
      <c r="B15" s="6" t="s">
        <v>32</v>
      </c>
      <c r="C15">
        <v>12.040100000000001</v>
      </c>
      <c r="D15" t="s">
        <v>40</v>
      </c>
      <c r="E15" s="3">
        <v>12</v>
      </c>
    </row>
    <row r="16" spans="1:5">
      <c r="A16" s="27" t="s">
        <v>30</v>
      </c>
      <c r="B16" s="6" t="s">
        <v>34</v>
      </c>
      <c r="C16">
        <v>51.060099999999998</v>
      </c>
      <c r="D16" t="s">
        <v>41</v>
      </c>
      <c r="E16" s="3">
        <v>9</v>
      </c>
    </row>
    <row r="17" spans="1:5">
      <c r="A17" s="27" t="s">
        <v>30</v>
      </c>
      <c r="B17" s="6" t="s">
        <v>33</v>
      </c>
      <c r="C17">
        <v>51.080100000000002</v>
      </c>
      <c r="D17" t="s">
        <v>20</v>
      </c>
      <c r="E17" s="3">
        <v>12</v>
      </c>
    </row>
    <row r="18" spans="1:5">
      <c r="A18" s="27" t="s">
        <v>30</v>
      </c>
      <c r="B18" s="6" t="s">
        <v>31</v>
      </c>
      <c r="C18">
        <v>51.071399999999997</v>
      </c>
      <c r="D18" t="s">
        <v>42</v>
      </c>
      <c r="E18" s="3">
        <v>12</v>
      </c>
    </row>
    <row r="19" spans="1:5">
      <c r="A19" s="28" t="s">
        <v>27</v>
      </c>
      <c r="B19" s="6" t="s">
        <v>12</v>
      </c>
      <c r="C19">
        <v>51.0899</v>
      </c>
      <c r="D19" t="s">
        <v>29</v>
      </c>
      <c r="E19">
        <v>12</v>
      </c>
    </row>
    <row r="20" spans="1:5">
      <c r="A20" s="28" t="s">
        <v>27</v>
      </c>
      <c r="B20" s="6" t="s">
        <v>13</v>
      </c>
      <c r="C20" s="2">
        <v>51.070999999999998</v>
      </c>
      <c r="D20" t="s">
        <v>18</v>
      </c>
      <c r="E20">
        <v>9</v>
      </c>
    </row>
    <row r="21" spans="1:5">
      <c r="A21" s="28" t="s">
        <v>27</v>
      </c>
      <c r="B21" s="6" t="s">
        <v>28</v>
      </c>
      <c r="C21">
        <v>51.350099999999998</v>
      </c>
      <c r="D21" t="s">
        <v>19</v>
      </c>
      <c r="E21">
        <v>9</v>
      </c>
    </row>
    <row r="23" spans="1:5">
      <c r="A23" s="6" t="s">
        <v>68</v>
      </c>
    </row>
  </sheetData>
  <sortState ref="A4:E22">
    <sortCondition ref="A4:A22"/>
    <sortCondition ref="B4:B22"/>
  </sortState>
  <hyperlinks>
    <hyperlink ref="A23" r:id="rId1"/>
    <hyperlink ref="B11" r:id="rId2"/>
    <hyperlink ref="B5" r:id="rId3"/>
    <hyperlink ref="B9" r:id="rId4"/>
    <hyperlink ref="B4" r:id="rId5"/>
    <hyperlink ref="B3" r:id="rId6"/>
    <hyperlink ref="B6" r:id="rId7"/>
    <hyperlink ref="B10" r:id="rId8"/>
    <hyperlink ref="B8" r:id="rId9"/>
    <hyperlink ref="B7" r:id="rId10"/>
    <hyperlink ref="B13" r:id="rId11"/>
    <hyperlink ref="B12" r:id="rId12"/>
    <hyperlink ref="B14" r:id="rId13"/>
    <hyperlink ref="B21" r:id="rId14"/>
    <hyperlink ref="B19" r:id="rId15"/>
    <hyperlink ref="B20" r:id="rId16"/>
    <hyperlink ref="B15" r:id="rId17"/>
    <hyperlink ref="B16" r:id="rId18"/>
    <hyperlink ref="B17" r:id="rId19"/>
    <hyperlink ref="B18" r:id="rId20"/>
  </hyperlinks>
  <printOptions horizontalCentered="1" verticalCentered="1"/>
  <pageMargins left="0.7" right="0.7" top="0.75" bottom="0.75" header="0.3" footer="0.3"/>
  <pageSetup scale="88" orientation="landscape" r:id="rId21"/>
  <headerFooter>
    <oddHeader>&amp;CGAINFUL EMPLOYMENT DISCLOSURES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2" max="2" width="31.42578125" bestFit="1" customWidth="1"/>
    <col min="4" max="4" width="47.5703125" bestFit="1" customWidth="1"/>
    <col min="5" max="5" width="9.140625" customWidth="1"/>
  </cols>
  <sheetData>
    <row r="1" spans="1:5">
      <c r="A1" s="1" t="s">
        <v>59</v>
      </c>
    </row>
    <row r="2" spans="1:5" ht="45">
      <c r="A2" s="14" t="s">
        <v>2</v>
      </c>
      <c r="B2" s="14" t="s">
        <v>3</v>
      </c>
      <c r="C2" s="14" t="s">
        <v>4</v>
      </c>
      <c r="D2" s="14" t="s">
        <v>5</v>
      </c>
      <c r="E2" s="32" t="s">
        <v>125</v>
      </c>
    </row>
    <row r="3" spans="1:5">
      <c r="A3" s="25" t="s">
        <v>6</v>
      </c>
      <c r="B3" s="38" t="s">
        <v>23</v>
      </c>
      <c r="C3" s="3">
        <v>22.030200000000001</v>
      </c>
      <c r="D3" s="3" t="s">
        <v>17</v>
      </c>
      <c r="E3" s="3">
        <v>21</v>
      </c>
    </row>
    <row r="4" spans="1:5">
      <c r="A4" s="25" t="s">
        <v>6</v>
      </c>
      <c r="B4" s="38" t="s">
        <v>24</v>
      </c>
      <c r="C4" s="3">
        <v>51.080100000000002</v>
      </c>
      <c r="D4" s="3" t="s">
        <v>20</v>
      </c>
      <c r="E4" s="3">
        <v>18</v>
      </c>
    </row>
    <row r="5" spans="1:5">
      <c r="A5" s="25" t="s">
        <v>6</v>
      </c>
      <c r="B5" s="38" t="s">
        <v>25</v>
      </c>
      <c r="C5" s="3">
        <v>52.020099999999999</v>
      </c>
      <c r="D5" s="3" t="s">
        <v>21</v>
      </c>
      <c r="E5" s="3">
        <v>18</v>
      </c>
    </row>
    <row r="6" spans="1:5">
      <c r="A6" s="27" t="s">
        <v>30</v>
      </c>
      <c r="B6" s="6" t="s">
        <v>35</v>
      </c>
      <c r="C6">
        <v>51.070500000000003</v>
      </c>
      <c r="D6" t="s">
        <v>39</v>
      </c>
      <c r="E6" s="3">
        <v>24</v>
      </c>
    </row>
    <row r="7" spans="1:5">
      <c r="A7" s="27" t="s">
        <v>30</v>
      </c>
      <c r="B7" s="6" t="s">
        <v>36</v>
      </c>
      <c r="C7" s="3">
        <v>52.020099999999999</v>
      </c>
      <c r="D7" s="3" t="s">
        <v>21</v>
      </c>
      <c r="E7">
        <v>24</v>
      </c>
    </row>
    <row r="8" spans="1:5">
      <c r="A8" s="27" t="s">
        <v>30</v>
      </c>
      <c r="B8" s="6" t="s">
        <v>24</v>
      </c>
      <c r="C8">
        <v>51.080100000000002</v>
      </c>
      <c r="D8" t="s">
        <v>20</v>
      </c>
      <c r="E8">
        <v>24</v>
      </c>
    </row>
    <row r="9" spans="1:5">
      <c r="A9" s="27" t="s">
        <v>30</v>
      </c>
      <c r="B9" s="6" t="s">
        <v>37</v>
      </c>
      <c r="C9" s="2">
        <v>51.091000000000001</v>
      </c>
      <c r="D9" t="s">
        <v>38</v>
      </c>
      <c r="E9">
        <v>26</v>
      </c>
    </row>
    <row r="11" spans="1:5">
      <c r="A11" s="6" t="s">
        <v>68</v>
      </c>
    </row>
  </sheetData>
  <hyperlinks>
    <hyperlink ref="A11" r:id="rId1"/>
    <hyperlink ref="B3" r:id="rId2"/>
    <hyperlink ref="B5" r:id="rId3"/>
    <hyperlink ref="B4" r:id="rId4"/>
    <hyperlink ref="B9" r:id="rId5"/>
    <hyperlink ref="B6" r:id="rId6"/>
    <hyperlink ref="B7" r:id="rId7"/>
    <hyperlink ref="B8" r:id="rId8"/>
  </hyperlinks>
  <printOptions horizontalCentered="1" verticalCentered="1"/>
  <pageMargins left="0.7" right="0.7" top="0.75" bottom="0.75" header="0.3" footer="0.3"/>
  <pageSetup scale="88" orientation="landscape" r:id="rId9"/>
  <headerFooter>
    <oddHeader>&amp;CGAINFUL EMPLOYMENT DISCLOSURES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zoomScaleNormal="100" workbookViewId="0">
      <selection sqref="A1:B1"/>
    </sheetView>
  </sheetViews>
  <sheetFormatPr defaultRowHeight="15"/>
  <cols>
    <col min="1" max="1" width="52.28515625" bestFit="1" customWidth="1"/>
    <col min="2" max="2" width="50.140625" bestFit="1" customWidth="1"/>
  </cols>
  <sheetData>
    <row r="1" spans="1:2" ht="15.75">
      <c r="A1" s="33" t="s">
        <v>0</v>
      </c>
      <c r="B1" s="33"/>
    </row>
    <row r="2" spans="1:2" ht="15.75">
      <c r="A2" s="8" t="s">
        <v>1</v>
      </c>
      <c r="B2" s="7"/>
    </row>
    <row r="3" spans="1:2">
      <c r="A3" s="4" t="s">
        <v>7</v>
      </c>
      <c r="B3" s="6" t="s">
        <v>45</v>
      </c>
    </row>
    <row r="4" spans="1:2">
      <c r="A4" s="4" t="s">
        <v>8</v>
      </c>
      <c r="B4" s="6" t="s">
        <v>43</v>
      </c>
    </row>
    <row r="5" spans="1:2">
      <c r="A5" t="s">
        <v>101</v>
      </c>
      <c r="B5" s="6" t="s">
        <v>44</v>
      </c>
    </row>
    <row r="6" spans="1:2">
      <c r="A6" s="4" t="s">
        <v>9</v>
      </c>
      <c r="B6" s="6" t="s">
        <v>44</v>
      </c>
    </row>
    <row r="7" spans="1:2">
      <c r="A7" s="4" t="s">
        <v>10</v>
      </c>
      <c r="B7" s="6" t="s">
        <v>46</v>
      </c>
    </row>
    <row r="8" spans="1:2">
      <c r="A8" s="4" t="s">
        <v>11</v>
      </c>
      <c r="B8" s="6" t="s">
        <v>47</v>
      </c>
    </row>
    <row r="9" spans="1:2">
      <c r="A9" s="4" t="s">
        <v>12</v>
      </c>
      <c r="B9" s="6" t="s">
        <v>48</v>
      </c>
    </row>
    <row r="10" spans="1:2">
      <c r="A10" s="4" t="s">
        <v>13</v>
      </c>
      <c r="B10" s="6" t="s">
        <v>49</v>
      </c>
    </row>
    <row r="11" spans="1:2">
      <c r="A11" s="4" t="s">
        <v>14</v>
      </c>
      <c r="B11" s="6" t="s">
        <v>50</v>
      </c>
    </row>
    <row r="12" spans="1:2">
      <c r="A12" s="8" t="s">
        <v>59</v>
      </c>
      <c r="B12" s="6"/>
    </row>
    <row r="13" spans="1:2">
      <c r="A13" s="4" t="s">
        <v>25</v>
      </c>
      <c r="B13" s="6" t="s">
        <v>45</v>
      </c>
    </row>
    <row r="14" spans="1:2">
      <c r="A14" s="4" t="s">
        <v>25</v>
      </c>
      <c r="B14" s="6" t="s">
        <v>43</v>
      </c>
    </row>
    <row r="15" spans="1:2">
      <c r="A15" s="4" t="s">
        <v>25</v>
      </c>
      <c r="B15" s="6" t="s">
        <v>44</v>
      </c>
    </row>
    <row r="16" spans="1:2">
      <c r="A16" s="4" t="s">
        <v>24</v>
      </c>
      <c r="B16" s="6" t="s">
        <v>48</v>
      </c>
    </row>
    <row r="17" spans="1:2">
      <c r="A17" s="11" t="s">
        <v>23</v>
      </c>
      <c r="B17" s="10" t="s">
        <v>50</v>
      </c>
    </row>
    <row r="19" spans="1:2" ht="15.75">
      <c r="A19" s="34" t="s">
        <v>51</v>
      </c>
      <c r="B19" s="34"/>
    </row>
    <row r="20" spans="1:2" ht="15.75">
      <c r="A20" s="8" t="s">
        <v>1</v>
      </c>
      <c r="B20" s="7"/>
    </row>
    <row r="21" spans="1:2">
      <c r="A21" s="4" t="s">
        <v>11</v>
      </c>
      <c r="B21" s="6" t="s">
        <v>47</v>
      </c>
    </row>
    <row r="22" spans="1:2">
      <c r="A22" s="4" t="s">
        <v>12</v>
      </c>
      <c r="B22" s="6" t="s">
        <v>48</v>
      </c>
    </row>
    <row r="23" spans="1:2">
      <c r="A23" s="11" t="s">
        <v>13</v>
      </c>
      <c r="B23" s="10" t="s">
        <v>49</v>
      </c>
    </row>
    <row r="25" spans="1:2" ht="15.75">
      <c r="A25" s="35" t="s">
        <v>52</v>
      </c>
      <c r="B25" s="35"/>
    </row>
    <row r="26" spans="1:2" ht="15.75">
      <c r="A26" s="8" t="s">
        <v>1</v>
      </c>
      <c r="B26" s="7"/>
    </row>
    <row r="27" spans="1:2">
      <c r="A27" t="s">
        <v>31</v>
      </c>
      <c r="B27" s="6" t="s">
        <v>53</v>
      </c>
    </row>
    <row r="28" spans="1:2">
      <c r="A28" t="s">
        <v>33</v>
      </c>
      <c r="B28" s="6" t="s">
        <v>48</v>
      </c>
    </row>
    <row r="29" spans="1:2">
      <c r="A29" t="s">
        <v>34</v>
      </c>
      <c r="B29" s="6" t="s">
        <v>54</v>
      </c>
    </row>
    <row r="30" spans="1:2">
      <c r="A30" t="s">
        <v>32</v>
      </c>
      <c r="B30" s="6" t="s">
        <v>55</v>
      </c>
    </row>
    <row r="31" spans="1:2">
      <c r="A31" s="8" t="s">
        <v>59</v>
      </c>
      <c r="B31" s="6"/>
    </row>
    <row r="32" spans="1:2">
      <c r="A32" t="s">
        <v>36</v>
      </c>
      <c r="B32" s="6" t="s">
        <v>56</v>
      </c>
    </row>
    <row r="33" spans="1:2">
      <c r="A33" t="s">
        <v>24</v>
      </c>
      <c r="B33" s="6" t="s">
        <v>48</v>
      </c>
    </row>
    <row r="34" spans="1:2">
      <c r="A34" t="s">
        <v>35</v>
      </c>
      <c r="B34" s="6" t="s">
        <v>53</v>
      </c>
    </row>
    <row r="35" spans="1:2">
      <c r="A35" s="9" t="s">
        <v>37</v>
      </c>
      <c r="B35" s="10" t="s">
        <v>57</v>
      </c>
    </row>
    <row r="37" spans="1:2" ht="15.75">
      <c r="A37" s="36" t="s">
        <v>58</v>
      </c>
      <c r="B37" s="36"/>
    </row>
    <row r="38" spans="1:2" ht="15.75">
      <c r="A38" s="8" t="s">
        <v>1</v>
      </c>
      <c r="B38" s="7"/>
    </row>
    <row r="39" spans="1:2">
      <c r="A39" s="4" t="s">
        <v>11</v>
      </c>
      <c r="B39" s="6" t="s">
        <v>47</v>
      </c>
    </row>
    <row r="40" spans="1:2">
      <c r="A40" s="4" t="s">
        <v>12</v>
      </c>
      <c r="B40" s="6" t="s">
        <v>48</v>
      </c>
    </row>
    <row r="41" spans="1:2">
      <c r="A41" s="4" t="s">
        <v>13</v>
      </c>
      <c r="B41" s="6" t="s">
        <v>49</v>
      </c>
    </row>
    <row r="44" spans="1:2">
      <c r="A44" s="6"/>
    </row>
  </sheetData>
  <mergeCells count="4">
    <mergeCell ref="A1:B1"/>
    <mergeCell ref="A19:B19"/>
    <mergeCell ref="A25:B25"/>
    <mergeCell ref="A37:B37"/>
  </mergeCells>
  <hyperlinks>
    <hyperlink ref="B27" r:id="rId1"/>
    <hyperlink ref="B28" r:id="rId2"/>
    <hyperlink ref="B3" r:id="rId3"/>
    <hyperlink ref="B4" r:id="rId4"/>
    <hyperlink ref="B6" r:id="rId5"/>
    <hyperlink ref="B8" r:id="rId6"/>
    <hyperlink ref="B10" r:id="rId7"/>
    <hyperlink ref="B13" r:id="rId8"/>
    <hyperlink ref="B15" r:id="rId9"/>
    <hyperlink ref="B16" r:id="rId10"/>
    <hyperlink ref="B17" r:id="rId11"/>
    <hyperlink ref="B5" r:id="rId12"/>
    <hyperlink ref="B7" r:id="rId13"/>
    <hyperlink ref="B9" r:id="rId14"/>
    <hyperlink ref="B11" r:id="rId15"/>
    <hyperlink ref="B14" r:id="rId16"/>
    <hyperlink ref="B21" r:id="rId17"/>
    <hyperlink ref="B22" r:id="rId18"/>
    <hyperlink ref="B23" r:id="rId19"/>
    <hyperlink ref="B29" r:id="rId20"/>
    <hyperlink ref="B30" r:id="rId21"/>
    <hyperlink ref="B32" r:id="rId22"/>
    <hyperlink ref="B33" r:id="rId23"/>
    <hyperlink ref="B34" r:id="rId24"/>
    <hyperlink ref="B35" r:id="rId25"/>
    <hyperlink ref="B39" r:id="rId26"/>
    <hyperlink ref="B40" r:id="rId27"/>
    <hyperlink ref="B41" r:id="rId28"/>
  </hyperlinks>
  <printOptions horizontalCentered="1" verticalCentered="1"/>
  <pageMargins left="0.7" right="0.7" top="0.75" bottom="0.75" header="0.3" footer="0.3"/>
  <pageSetup scale="88" orientation="portrait" r:id="rId29"/>
  <headerFooter>
    <oddHeader>&amp;CGAINFUL EMPLOYMENT DISCLOSURES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Normal="100" workbookViewId="0">
      <pane ySplit="2" topLeftCell="A3" activePane="bottomLeft" state="frozen"/>
      <selection activeCell="E22" sqref="A4:E22"/>
      <selection pane="bottomLeft"/>
    </sheetView>
  </sheetViews>
  <sheetFormatPr defaultRowHeight="15"/>
  <cols>
    <col min="1" max="1" width="8.85546875" bestFit="1" customWidth="1"/>
    <col min="2" max="2" width="52.28515625" bestFit="1" customWidth="1"/>
    <col min="3" max="5" width="13.5703125" customWidth="1"/>
  </cols>
  <sheetData>
    <row r="1" spans="1:5" ht="26.25" customHeight="1">
      <c r="A1" s="17" t="s">
        <v>91</v>
      </c>
    </row>
    <row r="2" spans="1:5" ht="30" customHeight="1">
      <c r="A2" s="14" t="s">
        <v>2</v>
      </c>
      <c r="B2" s="14" t="s">
        <v>87</v>
      </c>
      <c r="C2" s="14" t="s">
        <v>60</v>
      </c>
      <c r="D2" s="14" t="s">
        <v>61</v>
      </c>
      <c r="E2" s="15" t="s">
        <v>64</v>
      </c>
    </row>
    <row r="3" spans="1:5">
      <c r="A3" s="25" t="s">
        <v>6</v>
      </c>
      <c r="B3" s="3" t="s">
        <v>7</v>
      </c>
      <c r="C3" s="18">
        <f>100+75+12350</f>
        <v>12525</v>
      </c>
      <c r="D3" s="18">
        <v>1578</v>
      </c>
      <c r="E3" s="18">
        <v>20622</v>
      </c>
    </row>
    <row r="4" spans="1:5">
      <c r="A4" s="25" t="s">
        <v>6</v>
      </c>
      <c r="B4" s="3" t="s">
        <v>8</v>
      </c>
      <c r="C4" s="18">
        <f>100+75+13000</f>
        <v>13175</v>
      </c>
      <c r="D4" s="18">
        <v>1530</v>
      </c>
      <c r="E4" s="18">
        <v>22558</v>
      </c>
    </row>
    <row r="5" spans="1:5">
      <c r="A5" s="25" t="s">
        <v>6</v>
      </c>
      <c r="B5" t="s">
        <v>101</v>
      </c>
      <c r="C5" s="18">
        <f>100+75+16900</f>
        <v>17075</v>
      </c>
      <c r="D5" s="18">
        <v>2773</v>
      </c>
      <c r="E5" s="18">
        <v>18383</v>
      </c>
    </row>
    <row r="6" spans="1:5">
      <c r="A6" s="25" t="s">
        <v>6</v>
      </c>
      <c r="B6" s="3" t="s">
        <v>9</v>
      </c>
      <c r="C6" s="18">
        <f>100+75+11700</f>
        <v>11875</v>
      </c>
      <c r="D6" s="18">
        <v>1801</v>
      </c>
      <c r="E6" s="18" t="s">
        <v>104</v>
      </c>
    </row>
    <row r="7" spans="1:5">
      <c r="A7" s="25" t="s">
        <v>6</v>
      </c>
      <c r="B7" s="3" t="s">
        <v>10</v>
      </c>
      <c r="C7" s="18">
        <f>100+75+13000</f>
        <v>13175</v>
      </c>
      <c r="D7" s="18">
        <v>1971</v>
      </c>
      <c r="E7" s="18" t="s">
        <v>104</v>
      </c>
    </row>
    <row r="8" spans="1:5">
      <c r="A8" s="25" t="s">
        <v>6</v>
      </c>
      <c r="B8" s="3" t="s">
        <v>11</v>
      </c>
      <c r="C8" s="18">
        <f>100+75+12622</f>
        <v>12797</v>
      </c>
      <c r="D8" s="18">
        <v>1548</v>
      </c>
      <c r="E8" s="18">
        <v>10813</v>
      </c>
    </row>
    <row r="9" spans="1:5">
      <c r="A9" s="25" t="s">
        <v>6</v>
      </c>
      <c r="B9" s="3" t="s">
        <v>12</v>
      </c>
      <c r="C9" s="18">
        <f>100+90+75+15275</f>
        <v>15540</v>
      </c>
      <c r="D9" s="18">
        <v>2598</v>
      </c>
      <c r="E9" s="18">
        <v>17176</v>
      </c>
    </row>
    <row r="10" spans="1:5">
      <c r="A10" s="25" t="s">
        <v>6</v>
      </c>
      <c r="B10" s="3" t="s">
        <v>13</v>
      </c>
      <c r="C10" s="18">
        <f>100+90+75+13650</f>
        <v>13915</v>
      </c>
      <c r="D10" s="18">
        <v>2580</v>
      </c>
      <c r="E10" s="18">
        <v>14541</v>
      </c>
    </row>
    <row r="11" spans="1:5">
      <c r="A11" s="25" t="s">
        <v>6</v>
      </c>
      <c r="B11" s="3" t="s">
        <v>14</v>
      </c>
      <c r="C11" s="18">
        <f>100+75+18525</f>
        <v>18700</v>
      </c>
      <c r="D11" s="18">
        <v>3235</v>
      </c>
      <c r="E11" s="18" t="s">
        <v>104</v>
      </c>
    </row>
    <row r="12" spans="1:5">
      <c r="A12" s="25" t="s">
        <v>6</v>
      </c>
      <c r="B12" s="3" t="s">
        <v>23</v>
      </c>
      <c r="C12" s="18">
        <f>100+75+21125</f>
        <v>21300</v>
      </c>
      <c r="D12" s="18">
        <f>4088</f>
        <v>4088</v>
      </c>
      <c r="E12" s="18">
        <v>26382</v>
      </c>
    </row>
    <row r="13" spans="1:5">
      <c r="A13" s="25" t="s">
        <v>6</v>
      </c>
      <c r="B13" s="3" t="s">
        <v>24</v>
      </c>
      <c r="C13" s="18">
        <f>100+90+75+17875</f>
        <v>18140</v>
      </c>
      <c r="D13" s="18">
        <v>3147</v>
      </c>
      <c r="E13" s="18">
        <v>21060</v>
      </c>
    </row>
    <row r="14" spans="1:5">
      <c r="A14" s="25" t="s">
        <v>6</v>
      </c>
      <c r="B14" s="3" t="s">
        <v>102</v>
      </c>
      <c r="C14" s="18">
        <f>100+90+75+19500</f>
        <v>19765</v>
      </c>
      <c r="D14" s="18">
        <v>3786</v>
      </c>
      <c r="E14" s="18">
        <v>25992</v>
      </c>
    </row>
    <row r="15" spans="1:5">
      <c r="A15" s="25" t="s">
        <v>6</v>
      </c>
      <c r="B15" s="3" t="s">
        <v>103</v>
      </c>
      <c r="C15" s="18">
        <f>100+75+19500</f>
        <v>19675</v>
      </c>
      <c r="D15" s="18">
        <v>3500</v>
      </c>
      <c r="E15" s="18">
        <v>25992</v>
      </c>
    </row>
    <row r="16" spans="1:5">
      <c r="A16" s="29" t="s">
        <v>26</v>
      </c>
      <c r="B16" s="3" t="s">
        <v>11</v>
      </c>
      <c r="C16" s="18">
        <f>100+45+67+75+380+12537</f>
        <v>13204</v>
      </c>
      <c r="D16" s="18">
        <v>977</v>
      </c>
      <c r="E16" s="18">
        <v>10229</v>
      </c>
    </row>
    <row r="17" spans="1:5">
      <c r="A17" s="29" t="s">
        <v>26</v>
      </c>
      <c r="B17" s="3" t="s">
        <v>12</v>
      </c>
      <c r="C17" s="18">
        <f>100+45+158+75+90+12495</f>
        <v>12963</v>
      </c>
      <c r="D17" s="18">
        <v>2224</v>
      </c>
      <c r="E17" s="18">
        <v>10402</v>
      </c>
    </row>
    <row r="18" spans="1:5">
      <c r="A18" s="29" t="s">
        <v>26</v>
      </c>
      <c r="B18" s="3" t="s">
        <v>13</v>
      </c>
      <c r="C18" s="18">
        <f>100+45+104+75+90+11235</f>
        <v>11649</v>
      </c>
      <c r="D18" s="18">
        <v>2311</v>
      </c>
      <c r="E18" s="18">
        <v>9455</v>
      </c>
    </row>
    <row r="19" spans="1:5">
      <c r="A19" s="30" t="s">
        <v>30</v>
      </c>
      <c r="B19" s="3" t="s">
        <v>32</v>
      </c>
      <c r="C19" s="18">
        <v>15600</v>
      </c>
      <c r="D19" s="18">
        <v>2505</v>
      </c>
      <c r="E19" s="18">
        <v>7000</v>
      </c>
    </row>
    <row r="20" spans="1:5">
      <c r="A20" s="30" t="s">
        <v>30</v>
      </c>
      <c r="B20" s="3" t="s">
        <v>34</v>
      </c>
      <c r="C20" s="18">
        <v>14800</v>
      </c>
      <c r="D20" s="18">
        <v>1200</v>
      </c>
      <c r="E20" s="18" t="s">
        <v>104</v>
      </c>
    </row>
    <row r="21" spans="1:5">
      <c r="A21" s="30" t="s">
        <v>30</v>
      </c>
      <c r="B21" s="3" t="s">
        <v>31</v>
      </c>
      <c r="C21" s="18">
        <v>16800</v>
      </c>
      <c r="D21" s="18">
        <v>1650</v>
      </c>
      <c r="E21" s="18">
        <v>7880</v>
      </c>
    </row>
    <row r="22" spans="1:5">
      <c r="A22" s="30" t="s">
        <v>30</v>
      </c>
      <c r="B22" s="3" t="s">
        <v>33</v>
      </c>
      <c r="C22" s="18">
        <v>16800</v>
      </c>
      <c r="D22" s="18">
        <v>1400</v>
      </c>
      <c r="E22" s="18">
        <v>9118</v>
      </c>
    </row>
    <row r="23" spans="1:5">
      <c r="A23" s="30" t="s">
        <v>30</v>
      </c>
      <c r="B23" s="3" t="s">
        <v>35</v>
      </c>
      <c r="C23" s="18">
        <v>33600</v>
      </c>
      <c r="D23" s="18">
        <v>4500</v>
      </c>
      <c r="E23" s="18" t="s">
        <v>104</v>
      </c>
    </row>
    <row r="24" spans="1:5">
      <c r="A24" s="30" t="s">
        <v>30</v>
      </c>
      <c r="B24" s="3" t="s">
        <v>36</v>
      </c>
      <c r="C24" s="18">
        <v>33600</v>
      </c>
      <c r="D24" s="18">
        <v>4500</v>
      </c>
      <c r="E24" s="18" t="s">
        <v>104</v>
      </c>
    </row>
    <row r="25" spans="1:5">
      <c r="A25" s="30" t="s">
        <v>30</v>
      </c>
      <c r="B25" s="3" t="s">
        <v>24</v>
      </c>
      <c r="C25" s="18">
        <v>33600</v>
      </c>
      <c r="D25" s="18">
        <v>4500</v>
      </c>
      <c r="E25" s="18" t="s">
        <v>104</v>
      </c>
    </row>
    <row r="26" spans="1:5">
      <c r="A26" s="30" t="s">
        <v>30</v>
      </c>
      <c r="B26" s="3" t="s">
        <v>37</v>
      </c>
      <c r="C26" s="18">
        <v>36400</v>
      </c>
      <c r="D26" s="18">
        <v>4500</v>
      </c>
      <c r="E26" s="18" t="s">
        <v>104</v>
      </c>
    </row>
    <row r="27" spans="1:5">
      <c r="A27" s="31" t="s">
        <v>27</v>
      </c>
      <c r="B27" s="3" t="s">
        <v>28</v>
      </c>
      <c r="C27" s="18">
        <f>11906+100+100+45+195</f>
        <v>12346</v>
      </c>
      <c r="D27" s="18">
        <v>1710</v>
      </c>
      <c r="E27" s="18">
        <v>10873</v>
      </c>
    </row>
    <row r="28" spans="1:5">
      <c r="A28" s="31" t="s">
        <v>27</v>
      </c>
      <c r="B28" s="3" t="s">
        <v>12</v>
      </c>
      <c r="C28" s="18">
        <f>100+100+95+45+12854</f>
        <v>13194</v>
      </c>
      <c r="D28" s="18">
        <v>2050</v>
      </c>
      <c r="E28" s="18">
        <v>6424</v>
      </c>
    </row>
    <row r="29" spans="1:5">
      <c r="A29" s="31" t="s">
        <v>27</v>
      </c>
      <c r="B29" s="3" t="s">
        <v>13</v>
      </c>
      <c r="C29" s="18">
        <f>100+100+45+10968</f>
        <v>11213</v>
      </c>
      <c r="D29" s="18">
        <v>2150</v>
      </c>
      <c r="E29" s="18">
        <v>10716</v>
      </c>
    </row>
    <row r="31" spans="1:5">
      <c r="A31" s="16"/>
    </row>
  </sheetData>
  <printOptions horizontalCentered="1" verticalCentered="1"/>
  <pageMargins left="0.7" right="0.7" top="0.75" bottom="0.75" header="0.3" footer="0.3"/>
  <pageSetup scale="88" orientation="landscape" r:id="rId1"/>
  <headerFooter>
    <oddHeader>&amp;CGAINFUL EMPLOYMENT DISCLOSURES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Normal="100" workbookViewId="0">
      <pane ySplit="1" topLeftCell="A32" activePane="bottomLeft" state="frozen"/>
      <selection activeCell="E22" sqref="A4:E22"/>
      <selection pane="bottomLeft"/>
    </sheetView>
  </sheetViews>
  <sheetFormatPr defaultRowHeight="15"/>
  <cols>
    <col min="1" max="1" width="8.85546875" bestFit="1" customWidth="1"/>
    <col min="2" max="2" width="52.28515625" bestFit="1" customWidth="1"/>
    <col min="3" max="3" width="5.85546875" customWidth="1"/>
    <col min="4" max="4" width="7" bestFit="1" customWidth="1"/>
    <col min="5" max="5" width="11.7109375" customWidth="1"/>
    <col min="6" max="7" width="5.85546875" customWidth="1"/>
    <col min="8" max="8" width="11.7109375" customWidth="1"/>
  </cols>
  <sheetData>
    <row r="1" spans="1:9" ht="30" customHeight="1">
      <c r="A1" s="15" t="s">
        <v>2</v>
      </c>
      <c r="B1" s="15" t="s">
        <v>3</v>
      </c>
      <c r="C1" s="37" t="s">
        <v>99</v>
      </c>
      <c r="D1" s="37"/>
      <c r="E1" s="15" t="s">
        <v>62</v>
      </c>
      <c r="F1" s="37" t="s">
        <v>100</v>
      </c>
      <c r="G1" s="37"/>
      <c r="H1" s="15" t="s">
        <v>63</v>
      </c>
      <c r="I1" s="15"/>
    </row>
    <row r="2" spans="1:9">
      <c r="A2" s="25" t="s">
        <v>6</v>
      </c>
      <c r="B2" s="3" t="s">
        <v>7</v>
      </c>
      <c r="C2" s="20">
        <v>20</v>
      </c>
      <c r="D2" s="20">
        <v>25</v>
      </c>
      <c r="E2" s="19">
        <f t="shared" ref="E2:E27" si="0">C2/D2</f>
        <v>0.8</v>
      </c>
      <c r="F2" s="20">
        <v>3</v>
      </c>
      <c r="G2" s="20">
        <v>4</v>
      </c>
      <c r="H2" s="19">
        <f t="shared" ref="H2:H27" si="1">F2/G2</f>
        <v>0.75</v>
      </c>
    </row>
    <row r="3" spans="1:9">
      <c r="A3" s="25" t="s">
        <v>6</v>
      </c>
      <c r="B3" s="3" t="s">
        <v>8</v>
      </c>
      <c r="C3" s="20">
        <v>4</v>
      </c>
      <c r="D3" s="20">
        <v>10</v>
      </c>
      <c r="E3" s="19">
        <f t="shared" si="0"/>
        <v>0.4</v>
      </c>
      <c r="F3" s="20">
        <v>0</v>
      </c>
      <c r="G3" s="20">
        <v>0</v>
      </c>
      <c r="H3" s="19" t="e">
        <f t="shared" si="1"/>
        <v>#DIV/0!</v>
      </c>
    </row>
    <row r="4" spans="1:9">
      <c r="A4" s="25" t="s">
        <v>6</v>
      </c>
      <c r="B4" t="s">
        <v>101</v>
      </c>
      <c r="C4" s="20">
        <v>15</v>
      </c>
      <c r="D4" s="20">
        <v>19</v>
      </c>
      <c r="E4" s="19">
        <f t="shared" si="0"/>
        <v>0.78947368421052633</v>
      </c>
      <c r="F4" s="20">
        <v>0</v>
      </c>
      <c r="G4" s="20">
        <v>0</v>
      </c>
      <c r="H4" s="19" t="e">
        <f t="shared" si="1"/>
        <v>#DIV/0!</v>
      </c>
    </row>
    <row r="5" spans="1:9">
      <c r="A5" s="25" t="s">
        <v>6</v>
      </c>
      <c r="B5" s="3" t="s">
        <v>9</v>
      </c>
      <c r="C5" s="20">
        <v>14</v>
      </c>
      <c r="D5" s="20">
        <v>18</v>
      </c>
      <c r="E5" s="19">
        <f t="shared" si="0"/>
        <v>0.77777777777777779</v>
      </c>
      <c r="F5" s="20">
        <v>0</v>
      </c>
      <c r="G5" s="20">
        <v>0</v>
      </c>
      <c r="H5" s="19" t="e">
        <f t="shared" si="1"/>
        <v>#DIV/0!</v>
      </c>
    </row>
    <row r="6" spans="1:9">
      <c r="A6" s="25" t="s">
        <v>6</v>
      </c>
      <c r="B6" s="3" t="s">
        <v>10</v>
      </c>
      <c r="C6" s="20">
        <v>0</v>
      </c>
      <c r="D6" s="20">
        <v>0</v>
      </c>
      <c r="E6" s="19" t="e">
        <f t="shared" si="0"/>
        <v>#DIV/0!</v>
      </c>
      <c r="F6" s="20">
        <v>0</v>
      </c>
      <c r="G6" s="20">
        <v>0</v>
      </c>
      <c r="H6" s="19" t="e">
        <f t="shared" si="1"/>
        <v>#DIV/0!</v>
      </c>
    </row>
    <row r="7" spans="1:9">
      <c r="A7" s="25" t="s">
        <v>6</v>
      </c>
      <c r="B7" s="3" t="s">
        <v>11</v>
      </c>
      <c r="C7" s="20">
        <v>77</v>
      </c>
      <c r="D7" s="20">
        <v>104</v>
      </c>
      <c r="E7" s="19">
        <f t="shared" si="0"/>
        <v>0.74038461538461542</v>
      </c>
      <c r="F7" s="20">
        <v>20</v>
      </c>
      <c r="G7" s="20">
        <v>25</v>
      </c>
      <c r="H7" s="19">
        <f t="shared" si="1"/>
        <v>0.8</v>
      </c>
    </row>
    <row r="8" spans="1:9">
      <c r="A8" s="25" t="s">
        <v>6</v>
      </c>
      <c r="B8" s="3" t="s">
        <v>12</v>
      </c>
      <c r="C8" s="20">
        <v>80</v>
      </c>
      <c r="D8" s="20">
        <v>104</v>
      </c>
      <c r="E8" s="19">
        <f t="shared" si="0"/>
        <v>0.76923076923076927</v>
      </c>
      <c r="F8" s="20">
        <v>8</v>
      </c>
      <c r="G8" s="20">
        <v>10</v>
      </c>
      <c r="H8" s="19">
        <f t="shared" si="1"/>
        <v>0.8</v>
      </c>
    </row>
    <row r="9" spans="1:9">
      <c r="A9" s="25" t="s">
        <v>6</v>
      </c>
      <c r="B9" s="3" t="s">
        <v>13</v>
      </c>
      <c r="C9" s="20">
        <v>51</v>
      </c>
      <c r="D9" s="20">
        <v>69</v>
      </c>
      <c r="E9" s="19">
        <f t="shared" si="0"/>
        <v>0.73913043478260865</v>
      </c>
      <c r="F9" s="20">
        <v>3</v>
      </c>
      <c r="G9" s="20">
        <v>3</v>
      </c>
      <c r="H9" s="19">
        <f t="shared" si="1"/>
        <v>1</v>
      </c>
    </row>
    <row r="10" spans="1:9">
      <c r="A10" s="25" t="s">
        <v>6</v>
      </c>
      <c r="B10" s="3" t="s">
        <v>14</v>
      </c>
      <c r="C10" s="20">
        <v>22</v>
      </c>
      <c r="D10" s="20">
        <v>27</v>
      </c>
      <c r="E10" s="19">
        <f t="shared" si="0"/>
        <v>0.81481481481481477</v>
      </c>
      <c r="F10" s="20">
        <v>1</v>
      </c>
      <c r="G10" s="20">
        <v>1</v>
      </c>
      <c r="H10" s="19">
        <f t="shared" si="1"/>
        <v>1</v>
      </c>
    </row>
    <row r="11" spans="1:9">
      <c r="A11" s="25" t="s">
        <v>6</v>
      </c>
      <c r="B11" s="3" t="s">
        <v>23</v>
      </c>
      <c r="C11" s="20">
        <v>46</v>
      </c>
      <c r="D11" s="20">
        <v>62</v>
      </c>
      <c r="E11" s="19">
        <f t="shared" si="0"/>
        <v>0.74193548387096775</v>
      </c>
      <c r="F11" s="20">
        <v>9</v>
      </c>
      <c r="G11" s="20">
        <v>11</v>
      </c>
      <c r="H11" s="19">
        <f t="shared" si="1"/>
        <v>0.81818181818181823</v>
      </c>
    </row>
    <row r="12" spans="1:9">
      <c r="A12" s="25" t="s">
        <v>6</v>
      </c>
      <c r="B12" s="3" t="s">
        <v>24</v>
      </c>
      <c r="C12" s="20">
        <v>100</v>
      </c>
      <c r="D12" s="20">
        <v>134</v>
      </c>
      <c r="E12" s="19">
        <f t="shared" si="0"/>
        <v>0.74626865671641796</v>
      </c>
      <c r="F12" s="20">
        <v>27</v>
      </c>
      <c r="G12" s="20">
        <v>30</v>
      </c>
      <c r="H12" s="19">
        <f t="shared" si="1"/>
        <v>0.9</v>
      </c>
    </row>
    <row r="13" spans="1:9">
      <c r="A13" s="25" t="s">
        <v>6</v>
      </c>
      <c r="B13" s="3" t="s">
        <v>25</v>
      </c>
      <c r="C13" s="20">
        <v>84</v>
      </c>
      <c r="D13" s="20">
        <v>118</v>
      </c>
      <c r="E13" s="19">
        <f t="shared" si="0"/>
        <v>0.71186440677966101</v>
      </c>
      <c r="F13" s="20">
        <v>23</v>
      </c>
      <c r="G13" s="20">
        <v>28</v>
      </c>
      <c r="H13" s="19">
        <f t="shared" si="1"/>
        <v>0.8214285714285714</v>
      </c>
    </row>
    <row r="14" spans="1:9">
      <c r="A14" s="29" t="s">
        <v>26</v>
      </c>
      <c r="B14" s="3" t="s">
        <v>116</v>
      </c>
      <c r="C14" s="20">
        <v>23</v>
      </c>
      <c r="D14" s="20">
        <v>38</v>
      </c>
      <c r="E14" s="19">
        <f t="shared" si="0"/>
        <v>0.60526315789473684</v>
      </c>
      <c r="F14" s="20">
        <v>15</v>
      </c>
      <c r="G14" s="20">
        <v>22</v>
      </c>
      <c r="H14" s="19">
        <f t="shared" si="1"/>
        <v>0.68181818181818177</v>
      </c>
    </row>
    <row r="15" spans="1:9">
      <c r="A15" s="29" t="s">
        <v>26</v>
      </c>
      <c r="B15" s="3" t="s">
        <v>117</v>
      </c>
      <c r="C15" s="20">
        <v>22</v>
      </c>
      <c r="D15" s="20">
        <v>28</v>
      </c>
      <c r="E15" s="19">
        <f t="shared" si="0"/>
        <v>0.7857142857142857</v>
      </c>
      <c r="F15" s="20">
        <v>18</v>
      </c>
      <c r="G15" s="20">
        <v>22</v>
      </c>
      <c r="H15" s="19">
        <f t="shared" si="1"/>
        <v>0.81818181818181823</v>
      </c>
    </row>
    <row r="16" spans="1:9">
      <c r="A16" s="29" t="s">
        <v>26</v>
      </c>
      <c r="B16" s="3" t="s">
        <v>112</v>
      </c>
      <c r="C16" s="20">
        <v>9</v>
      </c>
      <c r="D16" s="20">
        <v>16</v>
      </c>
      <c r="E16" s="19">
        <f t="shared" si="0"/>
        <v>0.5625</v>
      </c>
      <c r="F16" s="20">
        <v>7</v>
      </c>
      <c r="G16" s="20">
        <v>8</v>
      </c>
      <c r="H16" s="19">
        <f t="shared" si="1"/>
        <v>0.875</v>
      </c>
    </row>
    <row r="17" spans="1:8">
      <c r="A17" s="29" t="s">
        <v>26</v>
      </c>
      <c r="B17" s="3" t="s">
        <v>113</v>
      </c>
      <c r="C17" s="20">
        <v>10</v>
      </c>
      <c r="D17" s="20">
        <v>18</v>
      </c>
      <c r="E17" s="19">
        <f t="shared" si="0"/>
        <v>0.55555555555555558</v>
      </c>
      <c r="F17" s="20">
        <v>6</v>
      </c>
      <c r="G17" s="20">
        <v>9</v>
      </c>
      <c r="H17" s="19">
        <f t="shared" si="1"/>
        <v>0.66666666666666663</v>
      </c>
    </row>
    <row r="18" spans="1:8">
      <c r="A18" s="29" t="s">
        <v>26</v>
      </c>
      <c r="B18" s="3" t="s">
        <v>114</v>
      </c>
      <c r="C18" s="20">
        <v>5</v>
      </c>
      <c r="D18" s="20">
        <v>9</v>
      </c>
      <c r="E18" s="19">
        <f t="shared" si="0"/>
        <v>0.55555555555555558</v>
      </c>
      <c r="F18" s="20">
        <v>3</v>
      </c>
      <c r="G18" s="20">
        <v>5</v>
      </c>
      <c r="H18" s="19">
        <f t="shared" si="1"/>
        <v>0.6</v>
      </c>
    </row>
    <row r="19" spans="1:8">
      <c r="A19" s="29" t="s">
        <v>26</v>
      </c>
      <c r="B19" s="3" t="s">
        <v>115</v>
      </c>
      <c r="C19" s="20">
        <v>7</v>
      </c>
      <c r="D19" s="20">
        <v>12</v>
      </c>
      <c r="E19" s="19">
        <f t="shared" si="0"/>
        <v>0.58333333333333337</v>
      </c>
      <c r="F19" s="20">
        <v>3</v>
      </c>
      <c r="G19" s="20">
        <v>7</v>
      </c>
      <c r="H19" s="19">
        <f t="shared" si="1"/>
        <v>0.42857142857142855</v>
      </c>
    </row>
    <row r="20" spans="1:8">
      <c r="A20" s="30" t="s">
        <v>30</v>
      </c>
      <c r="B20" s="3" t="s">
        <v>32</v>
      </c>
      <c r="C20" s="20">
        <v>29</v>
      </c>
      <c r="D20" s="20">
        <v>48</v>
      </c>
      <c r="E20" s="19">
        <f t="shared" si="0"/>
        <v>0.60416666666666663</v>
      </c>
      <c r="F20" s="20">
        <v>20</v>
      </c>
      <c r="G20" s="20">
        <v>28</v>
      </c>
      <c r="H20" s="19">
        <f t="shared" si="1"/>
        <v>0.7142857142857143</v>
      </c>
    </row>
    <row r="21" spans="1:8">
      <c r="A21" s="30" t="s">
        <v>30</v>
      </c>
      <c r="B21" s="3" t="s">
        <v>34</v>
      </c>
      <c r="C21" s="20">
        <v>17</v>
      </c>
      <c r="D21" s="20">
        <v>22</v>
      </c>
      <c r="E21" s="19">
        <f t="shared" si="0"/>
        <v>0.77272727272727271</v>
      </c>
      <c r="F21" s="20">
        <v>14</v>
      </c>
      <c r="G21" s="20">
        <v>17</v>
      </c>
      <c r="H21" s="19">
        <f t="shared" si="1"/>
        <v>0.82352941176470584</v>
      </c>
    </row>
    <row r="22" spans="1:8">
      <c r="A22" s="30" t="s">
        <v>30</v>
      </c>
      <c r="B22" s="3" t="s">
        <v>31</v>
      </c>
      <c r="C22" s="20">
        <v>16</v>
      </c>
      <c r="D22" s="20">
        <v>20</v>
      </c>
      <c r="E22" s="19">
        <f t="shared" si="0"/>
        <v>0.8</v>
      </c>
      <c r="F22" s="20">
        <v>9</v>
      </c>
      <c r="G22" s="20">
        <v>12</v>
      </c>
      <c r="H22" s="19">
        <f t="shared" si="1"/>
        <v>0.75</v>
      </c>
    </row>
    <row r="23" spans="1:8">
      <c r="A23" s="30" t="s">
        <v>30</v>
      </c>
      <c r="B23" s="3" t="s">
        <v>33</v>
      </c>
      <c r="C23" s="20">
        <v>23</v>
      </c>
      <c r="D23" s="20">
        <v>33</v>
      </c>
      <c r="E23" s="19">
        <f t="shared" si="0"/>
        <v>0.69696969696969702</v>
      </c>
      <c r="F23" s="20">
        <v>21</v>
      </c>
      <c r="G23" s="20">
        <v>22</v>
      </c>
      <c r="H23" s="19">
        <f t="shared" si="1"/>
        <v>0.95454545454545459</v>
      </c>
    </row>
    <row r="24" spans="1:8">
      <c r="A24" s="30" t="s">
        <v>30</v>
      </c>
      <c r="B24" s="3" t="s">
        <v>35</v>
      </c>
      <c r="C24" s="20">
        <v>0</v>
      </c>
      <c r="D24" s="20">
        <v>0</v>
      </c>
      <c r="E24" s="19" t="e">
        <f t="shared" si="0"/>
        <v>#DIV/0!</v>
      </c>
      <c r="F24" s="20">
        <v>0</v>
      </c>
      <c r="G24" s="20">
        <v>0</v>
      </c>
      <c r="H24" s="19" t="e">
        <f t="shared" si="1"/>
        <v>#DIV/0!</v>
      </c>
    </row>
    <row r="25" spans="1:8">
      <c r="A25" s="30" t="s">
        <v>30</v>
      </c>
      <c r="B25" s="3" t="s">
        <v>36</v>
      </c>
      <c r="C25" s="20">
        <v>0</v>
      </c>
      <c r="D25" s="20">
        <v>0</v>
      </c>
      <c r="E25" s="19" t="e">
        <f t="shared" si="0"/>
        <v>#DIV/0!</v>
      </c>
      <c r="F25" s="20">
        <v>0</v>
      </c>
      <c r="G25" s="20">
        <v>0</v>
      </c>
      <c r="H25" s="19" t="e">
        <f t="shared" si="1"/>
        <v>#DIV/0!</v>
      </c>
    </row>
    <row r="26" spans="1:8">
      <c r="A26" s="30" t="s">
        <v>30</v>
      </c>
      <c r="B26" s="3" t="s">
        <v>24</v>
      </c>
      <c r="C26" s="20">
        <v>0</v>
      </c>
      <c r="D26" s="20">
        <v>0</v>
      </c>
      <c r="E26" s="19" t="e">
        <f t="shared" si="0"/>
        <v>#DIV/0!</v>
      </c>
      <c r="F26" s="20">
        <v>0</v>
      </c>
      <c r="G26" s="20">
        <v>0</v>
      </c>
      <c r="H26" s="19" t="e">
        <f t="shared" si="1"/>
        <v>#DIV/0!</v>
      </c>
    </row>
    <row r="27" spans="1:8">
      <c r="A27" s="30" t="s">
        <v>30</v>
      </c>
      <c r="B27" s="3" t="s">
        <v>37</v>
      </c>
      <c r="C27" s="20">
        <v>0</v>
      </c>
      <c r="D27" s="20">
        <v>0</v>
      </c>
      <c r="E27" s="19" t="e">
        <f t="shared" si="0"/>
        <v>#DIV/0!</v>
      </c>
      <c r="F27" s="20">
        <v>0</v>
      </c>
      <c r="G27" s="20">
        <v>0</v>
      </c>
      <c r="H27" s="19" t="e">
        <f t="shared" si="1"/>
        <v>#DIV/0!</v>
      </c>
    </row>
    <row r="28" spans="1:8">
      <c r="A28" s="31" t="s">
        <v>27</v>
      </c>
      <c r="B28" s="3" t="s">
        <v>110</v>
      </c>
      <c r="C28" s="20">
        <v>24</v>
      </c>
      <c r="D28" s="20">
        <v>31</v>
      </c>
      <c r="E28" s="19">
        <f>C28/D28</f>
        <v>0.77419354838709675</v>
      </c>
      <c r="F28" s="20">
        <v>19</v>
      </c>
      <c r="G28" s="20">
        <v>22</v>
      </c>
      <c r="H28" s="19">
        <f t="shared" ref="H28:H33" si="2">F28/G28</f>
        <v>0.86363636363636365</v>
      </c>
    </row>
    <row r="29" spans="1:8">
      <c r="A29" s="31" t="s">
        <v>27</v>
      </c>
      <c r="B29" s="3" t="s">
        <v>111</v>
      </c>
      <c r="C29" s="20">
        <v>12</v>
      </c>
      <c r="D29" s="20">
        <v>17</v>
      </c>
      <c r="E29" s="19">
        <f t="shared" ref="E29:E33" si="3">C29/D29</f>
        <v>0.70588235294117652</v>
      </c>
      <c r="F29" s="20">
        <v>9</v>
      </c>
      <c r="G29" s="20">
        <v>11</v>
      </c>
      <c r="H29" s="19">
        <f t="shared" si="2"/>
        <v>0.81818181818181823</v>
      </c>
    </row>
    <row r="30" spans="1:8">
      <c r="A30" s="31" t="s">
        <v>27</v>
      </c>
      <c r="B30" s="3" t="s">
        <v>112</v>
      </c>
      <c r="C30" s="20">
        <v>32</v>
      </c>
      <c r="D30" s="20">
        <v>44</v>
      </c>
      <c r="E30" s="19">
        <f t="shared" si="3"/>
        <v>0.72727272727272729</v>
      </c>
      <c r="F30" s="20">
        <v>21</v>
      </c>
      <c r="G30" s="20">
        <v>28</v>
      </c>
      <c r="H30" s="19">
        <f t="shared" si="2"/>
        <v>0.75</v>
      </c>
    </row>
    <row r="31" spans="1:8">
      <c r="A31" s="31" t="s">
        <v>27</v>
      </c>
      <c r="B31" s="3" t="s">
        <v>113</v>
      </c>
      <c r="C31" s="20">
        <v>13</v>
      </c>
      <c r="D31" s="20">
        <v>17</v>
      </c>
      <c r="E31" s="19">
        <f t="shared" si="3"/>
        <v>0.76470588235294112</v>
      </c>
      <c r="F31" s="20">
        <v>9</v>
      </c>
      <c r="G31" s="20">
        <v>12</v>
      </c>
      <c r="H31" s="19">
        <f t="shared" si="2"/>
        <v>0.75</v>
      </c>
    </row>
    <row r="32" spans="1:8">
      <c r="A32" s="31" t="s">
        <v>27</v>
      </c>
      <c r="B32" s="3" t="s">
        <v>114</v>
      </c>
      <c r="C32" s="20">
        <v>11</v>
      </c>
      <c r="D32" s="20">
        <v>16</v>
      </c>
      <c r="E32" s="19">
        <f t="shared" si="3"/>
        <v>0.6875</v>
      </c>
      <c r="F32" s="20">
        <v>4</v>
      </c>
      <c r="G32" s="20">
        <v>5</v>
      </c>
      <c r="H32" s="19">
        <f t="shared" si="2"/>
        <v>0.8</v>
      </c>
    </row>
    <row r="33" spans="1:8">
      <c r="A33" s="31" t="s">
        <v>27</v>
      </c>
      <c r="B33" s="3" t="s">
        <v>115</v>
      </c>
      <c r="C33" s="20">
        <v>12</v>
      </c>
      <c r="D33" s="20">
        <v>16</v>
      </c>
      <c r="E33" s="19">
        <f t="shared" si="3"/>
        <v>0.75</v>
      </c>
      <c r="F33" s="20">
        <v>8</v>
      </c>
      <c r="G33" s="20">
        <v>10</v>
      </c>
      <c r="H33" s="19">
        <f t="shared" si="2"/>
        <v>0.8</v>
      </c>
    </row>
    <row r="34" spans="1:8">
      <c r="A34" s="3"/>
      <c r="B34" s="3"/>
      <c r="C34" s="20"/>
      <c r="D34" s="20"/>
      <c r="E34" s="19"/>
      <c r="F34" s="20"/>
      <c r="G34" s="20"/>
      <c r="H34" s="19"/>
    </row>
    <row r="35" spans="1:8">
      <c r="A35" s="3"/>
      <c r="B35" s="3"/>
      <c r="C35" s="20"/>
      <c r="D35" s="20"/>
      <c r="E35" s="19"/>
      <c r="F35" s="20"/>
      <c r="G35" s="20"/>
      <c r="H35" s="19"/>
    </row>
    <row r="36" spans="1:8">
      <c r="A36" s="3"/>
      <c r="B36" s="3"/>
      <c r="C36" s="20"/>
      <c r="D36" s="20"/>
      <c r="E36" s="19"/>
      <c r="F36" s="20"/>
      <c r="G36" s="20"/>
      <c r="H36" s="19"/>
    </row>
    <row r="37" spans="1:8">
      <c r="A37" s="3"/>
      <c r="B37" s="3"/>
      <c r="C37" s="20"/>
      <c r="D37" s="20"/>
      <c r="E37" s="19"/>
      <c r="F37" s="20"/>
      <c r="G37" s="20"/>
      <c r="H37" s="19"/>
    </row>
    <row r="39" spans="1:8">
      <c r="A39" s="23" t="s">
        <v>105</v>
      </c>
      <c r="B39" s="9"/>
      <c r="C39" s="9"/>
      <c r="D39" s="9"/>
      <c r="E39" s="9"/>
      <c r="F39" s="9"/>
      <c r="G39" s="9"/>
      <c r="H39" s="9"/>
    </row>
    <row r="40" spans="1:8">
      <c r="A40" t="s">
        <v>108</v>
      </c>
    </row>
    <row r="41" spans="1:8">
      <c r="A41" t="s">
        <v>106</v>
      </c>
    </row>
    <row r="42" spans="1:8">
      <c r="A42" s="9" t="s">
        <v>107</v>
      </c>
      <c r="B42" s="9"/>
      <c r="C42" s="9"/>
      <c r="D42" s="9"/>
      <c r="E42" s="9"/>
      <c r="F42" s="9"/>
      <c r="G42" s="9"/>
      <c r="H42" s="9"/>
    </row>
    <row r="43" spans="1:8">
      <c r="A43" t="s">
        <v>123</v>
      </c>
    </row>
    <row r="44" spans="1:8">
      <c r="A44" s="21" t="s">
        <v>121</v>
      </c>
    </row>
    <row r="45" spans="1:8">
      <c r="A45" s="22" t="s">
        <v>122</v>
      </c>
      <c r="B45" s="9"/>
      <c r="C45" s="9"/>
      <c r="D45" s="9"/>
      <c r="E45" s="9"/>
      <c r="F45" s="9"/>
      <c r="G45" s="9"/>
      <c r="H45" s="9"/>
    </row>
    <row r="46" spans="1:8">
      <c r="A46" t="s">
        <v>120</v>
      </c>
    </row>
    <row r="47" spans="1:8">
      <c r="A47" s="21" t="s">
        <v>121</v>
      </c>
    </row>
    <row r="48" spans="1:8">
      <c r="A48" s="22" t="s">
        <v>122</v>
      </c>
      <c r="B48" s="9"/>
      <c r="C48" s="9"/>
      <c r="D48" s="9"/>
      <c r="E48" s="9"/>
      <c r="F48" s="9"/>
      <c r="G48" s="9"/>
      <c r="H48" s="9"/>
    </row>
    <row r="49" spans="1:8">
      <c r="A49" t="s">
        <v>118</v>
      </c>
    </row>
    <row r="50" spans="1:8">
      <c r="A50" t="s">
        <v>109</v>
      </c>
    </row>
    <row r="51" spans="1:8">
      <c r="A51" s="9" t="s">
        <v>119</v>
      </c>
      <c r="B51" s="9"/>
      <c r="C51" s="9"/>
      <c r="D51" s="9"/>
      <c r="E51" s="9"/>
      <c r="F51" s="9"/>
      <c r="G51" s="9"/>
      <c r="H51" s="9"/>
    </row>
  </sheetData>
  <sortState ref="A3:B28">
    <sortCondition ref="A3:A28"/>
  </sortState>
  <mergeCells count="2">
    <mergeCell ref="C1:D1"/>
    <mergeCell ref="F1:G1"/>
  </mergeCells>
  <printOptions horizontalCentered="1" verticalCentered="1"/>
  <pageMargins left="0.7" right="0.7" top="0.75" bottom="0.75" header="0.3" footer="0.3"/>
  <pageSetup scale="88" orientation="landscape" r:id="rId1"/>
  <headerFooter>
    <oddHeader>&amp;CGAINFUL EMPLOYMENT DISCLOSURES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showGridLines="0" workbookViewId="0"/>
  </sheetViews>
  <sheetFormatPr defaultRowHeight="15"/>
  <cols>
    <col min="1" max="1" width="13.85546875" customWidth="1"/>
    <col min="2" max="2" width="10.5703125" bestFit="1" customWidth="1"/>
  </cols>
  <sheetData>
    <row r="1" spans="1:2" ht="18.75">
      <c r="A1" s="39" t="s">
        <v>131</v>
      </c>
    </row>
    <row r="2" spans="1:2">
      <c r="A2" t="s">
        <v>129</v>
      </c>
    </row>
    <row r="3" spans="1:2">
      <c r="A3" t="s">
        <v>130</v>
      </c>
    </row>
    <row r="5" spans="1:2">
      <c r="A5" s="1" t="s">
        <v>126</v>
      </c>
    </row>
    <row r="6" spans="1:2">
      <c r="A6" t="s">
        <v>127</v>
      </c>
      <c r="B6" s="18">
        <v>3573</v>
      </c>
    </row>
    <row r="7" spans="1:2">
      <c r="B7" s="18"/>
    </row>
    <row r="8" spans="1:2">
      <c r="A8" s="1" t="s">
        <v>128</v>
      </c>
    </row>
    <row r="9" spans="1:2">
      <c r="A9" t="s">
        <v>127</v>
      </c>
      <c r="B9" s="18">
        <v>9243</v>
      </c>
    </row>
    <row r="12" spans="1:2" ht="18.75">
      <c r="A12" s="39" t="s">
        <v>132</v>
      </c>
    </row>
    <row r="13" spans="1:2">
      <c r="A13" t="s">
        <v>133</v>
      </c>
    </row>
    <row r="14" spans="1:2">
      <c r="A14" t="s">
        <v>134</v>
      </c>
    </row>
    <row r="16" spans="1:2">
      <c r="A16" t="s">
        <v>135</v>
      </c>
      <c r="B16" s="18">
        <v>1350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HOW TO</vt:lpstr>
      <vt:lpstr>CIP-Diploma</vt:lpstr>
      <vt:lpstr>CIP-Degree</vt:lpstr>
      <vt:lpstr>O-NET Profiles</vt:lpstr>
      <vt:lpstr>Costs</vt:lpstr>
      <vt:lpstr>Rates</vt:lpstr>
      <vt:lpstr>Room-Transportation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Davis</dc:creator>
  <cp:lastModifiedBy>Ty Davis</cp:lastModifiedBy>
  <cp:lastPrinted>2014-01-09T21:58:21Z</cp:lastPrinted>
  <dcterms:created xsi:type="dcterms:W3CDTF">2014-01-08T15:00:13Z</dcterms:created>
  <dcterms:modified xsi:type="dcterms:W3CDTF">2014-01-09T22:01:26Z</dcterms:modified>
</cp:coreProperties>
</file>